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tables/table3.xml" ContentType="application/vnd.openxmlformats-officedocument.spreadsheetml.table+xml"/>
  <Override PartName="/xl/worksheets/sheet8.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e3f4df86d47e4a26" /></Relationships>
</file>

<file path=xl/workbook.xml><?xml version="1.0" encoding="utf-8"?>
<x:workbook xmlns:x="http://schemas.openxmlformats.org/spreadsheetml/2006/main">
  <x:sheets>
    <x:sheet xmlns:r="http://schemas.openxmlformats.org/officeDocument/2006/relationships" name="README" sheetId="1" r:id="R0a2670df53ad4252"/>
    <x:sheet xmlns:r="http://schemas.openxmlformats.org/officeDocument/2006/relationships" name="Methodology" sheetId="2" r:id="Rf410a8e6b7e6455a"/>
    <x:sheet xmlns:r="http://schemas.openxmlformats.org/officeDocument/2006/relationships" name="Reviewer Roster" sheetId="3" r:id="R1249bae247f1480f"/>
    <x:sheet xmlns:r="http://schemas.openxmlformats.org/officeDocument/2006/relationships" name="Evaluation Worksheet" sheetId="4" r:id="R4297f0ee4c874d44"/>
    <x:sheet xmlns:r="http://schemas.openxmlformats.org/officeDocument/2006/relationships" name="Benchmark Cases" sheetId="5" r:id="R0260d4b16578428f"/>
    <x:sheet xmlns:r="http://schemas.openxmlformats.org/officeDocument/2006/relationships" name="Facilitator Key" sheetId="6" r:id="R15523992464a49ec"/>
    <x:sheet xmlns:r="http://schemas.openxmlformats.org/officeDocument/2006/relationships" name="Response Log" sheetId="7" r:id="Refeebc4e30404d2f"/>
    <x:sheet xmlns:r="http://schemas.openxmlformats.org/officeDocument/2006/relationships" name="Pilot Dashboard" sheetId="8" r:id="R9761426f195447e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0"/>
    <x:numFmt numFmtId="202" formatCode="yyyy-mm-dd"/>
  </x:numFmts>
  <x:fonts count="11">
    <x:font>
      <x:sz val="11"/>
      <x:name val="Carlito"/>
    </x:font>
    <x:font>
      <x:b/>
      <x:sz val="18"/>
      <x:color rgb="FFF4EFE6"/>
      <x:name val="Carlito"/>
    </x:font>
    <x:font>
      <x:b/>
      <x:sz val="10"/>
      <x:color rgb="FF0E1A2B"/>
      <x:name val="Carlito"/>
    </x:font>
    <x:font>
      <x:sz val="10"/>
      <x:color rgb="FF0E1A2B"/>
      <x:name val="Carlito"/>
    </x:font>
    <x:font>
      <x:b/>
      <x:sz val="12"/>
      <x:color rgb="FF0E1A2B"/>
      <x:name val="Carlito"/>
    </x:font>
    <x:font>
      <x:b/>
      <x:sz val="12"/>
      <x:color rgb="FFB08D57"/>
      <x:name val="Carlito"/>
    </x:font>
    <x:font>
      <x:b/>
      <x:sz val="10"/>
      <x:color rgb="FFFFFFFF"/>
      <x:name val="Carlito"/>
    </x:font>
    <x:font>
      <x:i/>
      <x:sz val="10"/>
      <x:color rgb="FF0E1A2B"/>
      <x:name val="Carlito"/>
    </x:font>
    <x:font>
      <x:b/>
      <x:sz val="11"/>
      <x:color rgb="FFB08D57"/>
      <x:name val="Carlito"/>
    </x:font>
    <x:font>
      <x:b/>
      <x:sz val="10"/>
      <x:color rgb="FFB08D57"/>
      <x:name val="Carlito"/>
    </x:font>
    <x:font>
      <x:sz val="9"/>
      <x:color rgb="FF5A626F"/>
      <x:name val="Carlito"/>
    </x:font>
  </x:fonts>
  <x:fills count="7">
    <x:fill>
      <x:patternFill patternType="none"/>
    </x:fill>
    <x:fill>
      <x:patternFill patternType="gray125"/>
    </x:fill>
    <x:fill>
      <x:patternFill patternType="solid">
        <x:fgColor rgb="FF0E1A2B"/>
      </x:patternFill>
    </x:fill>
    <x:fill>
      <x:patternFill patternType="solid">
        <x:fgColor rgb="FFE9E2D6"/>
      </x:patternFill>
    </x:fill>
    <x:fill>
      <x:patternFill patternType="solid">
        <x:fgColor rgb="FFB08D57"/>
      </x:patternFill>
    </x:fill>
    <x:fill>
      <x:patternFill patternType="solid">
        <x:fgColor rgb="FFFAF7F1"/>
      </x:patternFill>
    </x:fill>
    <x:fill>
      <x:patternFill patternType="solid">
        <x:fgColor rgb="FFEED6D3"/>
      </x:patternFill>
    </x:fill>
  </x:fills>
  <x:borders count="2">
    <x:border/>
    <x:border/>
  </x:borders>
  <x:cellStyleXfs count="1">
    <x:xf numFmtId="0" fontId="0" fillId="0" borderId="0"/>
  </x:cellStyleXfs>
  <x:cellXfs count="9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3" fillId="0" borderId="1" xfId="0" applyNumberFormat="1" applyFont="1" applyFill="1" applyBorder="1"/>
    <x:xf numFmtId="0" fontId="3" fillId="0" borderId="1" xfId="0" applyNumberFormat="1" applyFont="1" applyFill="1" applyBorder="1" applyAlignment="1">
      <x:alignment wrapText="1"/>
    </x:xf>
    <x:xf numFmtId="0" fontId="3" fillId="0" borderId="1" xfId="0" applyNumberFormat="1" applyFont="1" applyFill="1" applyBorder="1" applyAlignment="1">
      <x:alignment vertical="top"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vertical="center"/>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vertical="center"/>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5" fillId="0" borderId="0" xfId="0" applyNumberFormat="1" applyFont="1" applyFill="1" applyBorder="1" applyAlignment="1">
      <x:alignment horizontal="center" wrapText="1"/>
    </x:xf>
    <x:xf numFmtId="0" fontId="1" fillId="2"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1" xfId="0" applyNumberFormat="1" applyFont="1" applyFill="1" applyBorder="1" applyAlignment="1">
      <x:alignment horizontal="center" wrapText="1"/>
    </x:xf>
    <x:xf numFmtId="0" fontId="6" fillId="2" borderId="0" xfId="0" applyNumberFormat="1" applyFont="1" applyFill="1" applyBorder="1"/>
    <x:xf numFmtId="0" fontId="6" fillId="2" borderId="0" xfId="0" applyNumberFormat="1" applyFont="1" applyFill="1" applyBorder="1" applyAlignment="1">
      <x:alignment wrapText="1"/>
    </x:xf>
    <x:xf numFmtId="0" fontId="6" fillId="2" borderId="0" xfId="0" applyNumberFormat="1" applyFont="1" applyFill="1" applyBorder="1" applyAlignment="1">
      <x:alignment horizontal="center" wrapText="1"/>
    </x:xf>
    <x:xf numFmtId="0" fontId="6" fillId="2" borderId="0" xfId="0" applyNumberFormat="1" applyFont="1" applyFill="1" applyBorder="1" applyAlignment="1">
      <x:alignment horizontal="center" vertical="center" wrapText="1"/>
    </x:xf>
    <x:xf numFmtId="0" fontId="6" fillId="2" borderId="1" xfId="0" applyNumberFormat="1" applyFont="1" applyFill="1" applyBorder="1"/>
    <x:xf numFmtId="0" fontId="6" fillId="2" borderId="1" xfId="0" applyNumberFormat="1" applyFont="1" applyFill="1" applyBorder="1" applyAlignment="1">
      <x:alignment wrapText="1"/>
    </x:xf>
    <x:xf numFmtId="0" fontId="6" fillId="2" borderId="1" xfId="0" applyNumberFormat="1" applyFont="1" applyFill="1" applyBorder="1" applyAlignment="1">
      <x:alignment horizontal="center" wrapText="1"/>
    </x:xf>
    <x:xf numFmtId="0" fontId="6" fillId="2" borderId="1" xfId="0" applyNumberFormat="1" applyFont="1" applyFill="1" applyBorder="1" applyAlignment="1">
      <x:alignment horizontal="center" vertical="center"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0" xfId="0" applyNumberFormat="1" applyFont="1" applyFill="1" applyBorder="1" applyAlignment="1">
      <x:alignment horizontal="center" wrapText="1"/>
    </x:xf>
    <x:xf numFmtId="0" fontId="8" fillId="0" borderId="1" xfId="0" applyNumberFormat="1" applyFont="1" applyFill="1" applyBorder="1" applyAlignment="1">
      <x:alignment horizontal="center" wrapText="1"/>
    </x:xf>
    <x:xf numFmtId="0" fontId="9" fillId="0" borderId="0" xfId="0" applyNumberFormat="1" applyFont="1" applyFill="1" applyBorder="1" applyAlignment="1">
      <x:alignment vertical="top" wrapText="1"/>
    </x:xf>
    <x:xf numFmtId="0" fontId="9" fillId="0" borderId="0" xfId="0" applyNumberFormat="1" applyFont="1" applyFill="1" applyBorder="1" applyAlignment="1">
      <x:alignment horizontal="center" vertical="top" wrapText="1"/>
    </x:xf>
    <x:xf numFmtId="0" fontId="9" fillId="0" borderId="1" xfId="0" applyNumberFormat="1" applyFont="1" applyFill="1" applyBorder="1" applyAlignment="1">
      <x:alignment vertical="top" wrapText="1"/>
    </x:xf>
    <x:xf numFmtId="0" fontId="9" fillId="0" borderId="1" xfId="0" applyNumberFormat="1" applyFont="1" applyFill="1" applyBorder="1" applyAlignment="1">
      <x:alignment horizontal="center" vertical="top" wrapText="1"/>
    </x:xf>
    <x:xf numFmtId="0" fontId="0" fillId="6" borderId="0" xfId="0" applyNumberFormat="1" applyFont="1" applyFill="1" applyBorder="1"/>
    <x:xf numFmtId="0" fontId="2" fillId="6" borderId="0" xfId="0" applyNumberFormat="1" applyFont="1" applyFill="1" applyBorder="1"/>
    <x:xf numFmtId="0" fontId="2" fillId="6" borderId="0" xfId="0" applyNumberFormat="1" applyFont="1" applyFill="1" applyBorder="1" applyAlignment="1">
      <x:alignment horizontal="center"/>
    </x:xf>
    <x:xf numFmtId="0" fontId="0" fillId="6" borderId="1"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horizontal="center"/>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0" fontId="0" fillId="5" borderId="0" xfId="0" applyNumberFormat="1" applyFont="1" applyFill="1" applyBorder="1"/>
    <x:xf numFmtId="201" fontId="0" fillId="5" borderId="0" xfId="0" applyNumberFormat="1" applyFont="1" applyFill="1" applyBorder="1"/>
    <x:xf numFmtId="0" fontId="4" fillId="5" borderId="0" xfId="0" applyNumberFormat="1" applyFont="1" applyFill="1" applyBorder="1"/>
    <x:xf numFmtId="200" fontId="4" fillId="5" borderId="0" xfId="0" applyNumberFormat="1" applyFont="1" applyFill="1" applyBorder="1"/>
    <x:xf numFmtId="201" fontId="4" fillId="5" borderId="0" xfId="0" applyNumberFormat="1" applyFont="1" applyFill="1" applyBorder="1"/>
    <x:xf numFmtId="0" fontId="4" fillId="5" borderId="0" xfId="0" applyNumberFormat="1" applyFont="1" applyFill="1" applyBorder="1" applyAlignment="1">
      <x:alignment horizontal="center"/>
    </x:xf>
    <x:xf numFmtId="200" fontId="4" fillId="5" borderId="0" xfId="0" applyNumberFormat="1" applyFont="1" applyFill="1" applyBorder="1" applyAlignment="1">
      <x:alignment horizontal="center"/>
    </x:xf>
    <x:xf numFmtId="201" fontId="4" fillId="5" borderId="0" xfId="0" applyNumberFormat="1" applyFont="1" applyFill="1" applyBorder="1" applyAlignment="1">
      <x:alignment horizontal="center"/>
    </x:xf>
    <x:xf numFmtId="200" fontId="0" fillId="5" borderId="1" xfId="0" applyNumberFormat="1" applyFont="1" applyFill="1" applyBorder="1"/>
    <x:xf numFmtId="201" fontId="0" fillId="5" borderId="1" xfId="0" applyNumberFormat="1" applyFont="1" applyFill="1" applyBorder="1"/>
    <x:xf numFmtId="0" fontId="4" fillId="5" borderId="1" xfId="0" applyNumberFormat="1" applyFont="1" applyFill="1" applyBorder="1"/>
    <x:xf numFmtId="200" fontId="4" fillId="5" borderId="1" xfId="0" applyNumberFormat="1" applyFont="1" applyFill="1" applyBorder="1"/>
    <x:xf numFmtId="201" fontId="4" fillId="5" borderId="1" xfId="0" applyNumberFormat="1" applyFont="1" applyFill="1" applyBorder="1"/>
    <x:xf numFmtId="0" fontId="4" fillId="5" borderId="1" xfId="0" applyNumberFormat="1" applyFont="1" applyFill="1" applyBorder="1" applyAlignment="1">
      <x:alignment horizontal="center"/>
    </x:xf>
    <x:xf numFmtId="200" fontId="4" fillId="5" borderId="1" xfId="0" applyNumberFormat="1" applyFont="1" applyFill="1" applyBorder="1" applyAlignment="1">
      <x:alignment horizontal="center"/>
    </x:xf>
    <x:xf numFmtId="201" fontId="4" fillId="5" borderId="1" xfId="0" applyNumberFormat="1" applyFont="1" applyFill="1" applyBorder="1" applyAlignment="1">
      <x:alignment horizontal="center"/>
    </x:xf>
    <x:xf numFmtId="200" fontId="3" fillId="0" borderId="0" xfId="0" applyNumberFormat="1" applyFont="1" applyFill="1" applyBorder="1" applyAlignment="1">
      <x:alignment vertical="top" wrapText="1"/>
    </x:xf>
    <x:xf numFmtId="200" fontId="3" fillId="0" borderId="1" xfId="0" applyNumberFormat="1" applyFont="1" applyFill="1" applyBorder="1" applyAlignment="1">
      <x:alignment vertical="top" wrapText="1"/>
    </x:xf>
    <x:xf numFmtId="0" fontId="10" fillId="0" borderId="0" xfId="0" applyNumberFormat="1" applyFont="1" applyFill="1" applyBorder="1"/>
    <x:xf numFmtId="0" fontId="10" fillId="0" borderId="0" xfId="0" applyNumberFormat="1" applyFont="1" applyFill="1" applyBorder="1" applyAlignment="1">
      <x:alignment wrapText="1"/>
    </x:xf>
    <x:xf numFmtId="0" fontId="10" fillId="0" borderId="0" xfId="0" applyNumberFormat="1" applyFont="1" applyFill="1" applyBorder="1" applyAlignment="1">
      <x:alignment vertical="top" wrapText="1"/>
    </x:xf>
    <x:xf numFmtId="0" fontId="10" fillId="0" borderId="1" xfId="0" applyNumberFormat="1" applyFont="1" applyFill="1" applyBorder="1"/>
    <x:xf numFmtId="0" fontId="10" fillId="0" borderId="1" xfId="0" applyNumberFormat="1" applyFont="1" applyFill="1" applyBorder="1" applyAlignment="1">
      <x:alignment wrapText="1"/>
    </x:xf>
    <x:xf numFmtId="0" fontId="10" fillId="0" borderId="1" xfId="0" applyNumberFormat="1" applyFont="1" applyFill="1" applyBorder="1" applyAlignment="1">
      <x:alignment vertical="top" wrapText="1"/>
    </x:xf>
    <x:xf numFmtId="202" fontId="3" fillId="0" borderId="0" xfId="0" applyNumberFormat="1" applyFont="1" applyFill="1" applyBorder="1" applyAlignment="1">
      <x:alignment vertical="top" wrapText="1"/>
    </x:xf>
  </x:cellXfs>
  <x:cellStyles count="1">
    <x:cellStyle name="Normal" xfId="0"/>
  </x:cellStyles>
  <x:dxfs count="9">
    <x:dxf>
      <x:fill>
        <x:patternFill patternType="solid">
          <x:bgColor rgb="FFDCE8DE"/>
        </x:patternFill>
      </x:fill>
    </x:dxf>
    <x:dxf>
      <x:fill>
        <x:patternFill patternType="solid">
          <x:bgColor rgb="FFEED6D3"/>
        </x:patternFill>
      </x:fill>
    </x:dxf>
    <x:dxf>
      <x:fill>
        <x:patternFill patternType="solid">
          <x:bgColor rgb="FFF2E4C7"/>
        </x:patternFill>
      </x:fill>
    </x:dxf>
    <x:dxf>
      <x:fill>
        <x:patternFill patternType="solid">
          <x:bgColor rgb="FFEED6D3"/>
        </x:patternFill>
      </x:fill>
    </x:dxf>
    <x:dxf>
      <x:fill>
        <x:patternFill patternType="solid">
          <x:bgColor rgb="FFDCE8DE"/>
        </x:patternFill>
      </x:fill>
    </x:dxf>
    <x:dxf>
      <x:fill>
        <x:patternFill patternType="solid">
          <x:bgColor rgb="FFDCE5EE"/>
        </x:patternFill>
      </x:fill>
    </x:dxf>
    <x:dxf>
      <x:fill>
        <x:patternFill patternType="solid">
          <x:bgColor rgb="FFF2E4C7"/>
        </x:patternFill>
      </x:fill>
    </x:dxf>
    <x:dxf>
      <x:fill>
        <x:patternFill patternType="solid">
          <x:bgColor rgb="FFE9E2D6"/>
        </x:patternFill>
      </x:fill>
    </x:dxf>
    <x:dxf>
      <x:fill>
        <x:patternFill patternType="solid">
          <x:bgColor rgb="FFEED6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856508302d49d5" /><Relationship Type="http://schemas.openxmlformats.org/officeDocument/2006/relationships/theme" Target="/xl/theme/theme1.xml" Id="Rbf3b70f098c24ed9" /><Relationship Type="http://schemas.openxmlformats.org/officeDocument/2006/relationships/sharedStrings" Target="/xl/sharedStrings.xml" Id="R88d35d3ea51a4ba7" /><Relationship Type="http://schemas.openxmlformats.org/officeDocument/2006/relationships/worksheet" Target="/xl/worksheets/sheet1.xml" Id="R0a2670df53ad4252" /><Relationship Type="http://schemas.openxmlformats.org/officeDocument/2006/relationships/worksheet" Target="/xl/worksheets/sheet2.xml" Id="Rf410a8e6b7e6455a" /><Relationship Type="http://schemas.openxmlformats.org/officeDocument/2006/relationships/worksheet" Target="/xl/worksheets/sheet3.xml" Id="R1249bae247f1480f" /><Relationship Type="http://schemas.openxmlformats.org/officeDocument/2006/relationships/worksheet" Target="/xl/worksheets/sheet4.xml" Id="R4297f0ee4c874d44" /><Relationship Type="http://schemas.openxmlformats.org/officeDocument/2006/relationships/worksheet" Target="/xl/worksheets/sheet5.xml" Id="R0260d4b16578428f" /><Relationship Type="http://schemas.openxmlformats.org/officeDocument/2006/relationships/worksheet" Target="/xl/worksheets/sheet6.xml" Id="R15523992464a49ec" /><Relationship Type="http://schemas.openxmlformats.org/officeDocument/2006/relationships/worksheet" Target="/xl/worksheets/sheet7.xml" Id="Refeebc4e30404d2f" /><Relationship Type="http://schemas.openxmlformats.org/officeDocument/2006/relationships/worksheet" Target="/xl/worksheets/sheet8.xml" Id="R9761426f195447e7" /></Relationships>
</file>

<file path=xl/drawings/_rels/drawing1.xml.rels>&#65279;<?xml version="1.0" encoding="utf-8"?><Relationships xmlns="http://schemas.openxmlformats.org/package/2006/relationships"><Relationship Type="http://schemas.openxmlformats.org/officeDocument/2006/relationships/chart" Target="/xl/drawings/charts/chart1.xml" Id="R21327d1a408e42dc"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Acceptable Action-State Rate by Case</a:t>
            </a:r>
          </a:p>
        </c:rich>
      </c:tx>
    </c:title>
    <c:plotArea>
      <c:barChart>
        <c:barDir val="col"/>
        <c:varyColors val="0"/>
        <c:ser>
          <c:idx val="0"/>
          <c:order val="0"/>
          <c:tx>
            <c:v>Series 1</c:v>
          </c:tx>
          <c:cat>
            <c:strLit>
              <c:ptCount val="1"/>
              <c:pt idx="0">
                <c:v>Item 1</c:v>
              </c:pt>
            </c:strLit>
          </c:cat>
          <c:val>
            <c:numLit>
              <c:formatCode>General</c:formatCode>
              <c:ptCount val="1"/>
              <c:pt idx="0">
                <c:v>0</c:v>
              </c:pt>
            </c:numLit>
          </c:val>
        </c:ser>
        <c:ser>
          <c:idx val="1"/>
          <c:order val="1"/>
          <c:tx>
            <c:v>Acceptable Rate</c:v>
          </c:tx>
          <c:cat>
            <c:strRef>
              <c:f>'Pilot Dashboard'!$A$13:$A$32</c:f>
              <c:strCache>
                <c:ptCount val="1"/>
                <c:pt idx="0">
                  <c:v>Item 1</c:v>
                </c:pt>
              </c:strCache>
            </c:strRef>
          </c:cat>
          <c:val>
            <c:numRef>
              <c:f>'Pilot Dashboard'!$E$13:$E$32</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12</xdr:row>
      <xdr:rowOff>0</xdr:rowOff>
    </xdr:from>
    <xdr:to>
      <xdr:col>15</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1327d1a408e42dc"/>
        </a:graphicData>
      </a:graphic>
    </xdr:graphicFrame>
    <xdr:clientData/>
  </xdr:twoCellAnchor>
</xdr:wsDr>
</file>

<file path=xl/tables/table1.xml><?xml version="1.0" encoding="utf-8"?>
<x:table xmlns:x="http://schemas.openxmlformats.org/spreadsheetml/2006/main" id="1" name="BenchmarkCasesTable" displayName="BenchmarkCasesTable" ref="A4:F24" headerRowCount="1" totalsRowCount="0" totalsRowShown="0">
  <x:tableColumns count="6">
    <x:tableColumn id="1" name="Case ID"/>
    <x:tableColumn id="2" name="Domain"/>
    <x:tableColumn id="3" name="AI Output"/>
    <x:tableColumn id="4" name="Available Information"/>
    <x:tableColumn id="5" name="Intended Action"/>
    <x:tableColumn id="6" name="Reversibility"/>
  </x:tableColumns>
  <x:tableStyleInfo name="TableStyleMedium2" showFirstColumn="0" showLastColumn="0" showRowStripes="1" showColumnStripes="0"/>
</x:table>
</file>

<file path=xl/tables/table2.xml><?xml version="1.0" encoding="utf-8"?>
<x:table xmlns:x="http://schemas.openxmlformats.org/spreadsheetml/2006/main" id="2" name="FacilitatorKeyTable" displayName="FacilitatorKeyTable" ref="A5:G25" headerRowCount="1" totalsRowCount="0" totalsRowShown="0">
  <x:tableColumns count="7">
    <x:tableColumn id="1" name="Case ID"/>
    <x:tableColumn id="2" name="Case Type"/>
    <x:tableColumn id="3" name="Primary Lenses"/>
    <x:tableColumn id="4" name="Seeded Issue / Intended Pressure Point"/>
    <x:tableColumn id="5" name="Expected Primary"/>
    <x:tableColumn id="6" name="Acceptable Alternate"/>
    <x:tableColumn id="7" name="Facilitator Notes"/>
  </x:tableColumns>
  <x:tableStyleInfo name="TableStyleMedium2" showFirstColumn="0" showLastColumn="0" showRowStripes="1" showColumnStripes="0"/>
</x:table>
</file>

<file path=xl/tables/table3.xml><?xml version="1.0" encoding="utf-8"?>
<x:table xmlns:x="http://schemas.openxmlformats.org/spreadsheetml/2006/main" id="3" name="ResponseLogTable" displayName="ResponseLogTable" ref="A4:AE204" headerRowCount="1" totalsRowCount="0" totalsRowShown="0">
  <x:tableColumns count="31">
    <x:tableColumn id="1" name="Response ID"/>
    <x:tableColumn id="2" name="Reviewer ID"/>
    <x:tableColumn id="3" name="Date"/>
    <x:tableColumn id="4" name="Case ID"/>
    <x:tableColumn id="5" name="Case Domain"/>
    <x:tableColumn id="6" name="Review Time (min)"/>
    <x:tableColumn id="7" name="Trust Finding"/>
    <x:tableColumn id="8" name="Trust Evidence"/>
    <x:tableColumn id="9" name="Context Finding"/>
    <x:tableColumn id="10" name="Context Evidence"/>
    <x:tableColumn id="11" name="Culture Materiality"/>
    <x:tableColumn id="12" name="Culture Finding"/>
    <x:tableColumn id="13" name="Culture Evidence"/>
    <x:tableColumn id="14" name="Behavior Finding"/>
    <x:tableColumn id="15" name="Behavior Evidence"/>
    <x:tableColumn id="16" name="Consequence Finding"/>
    <x:tableColumn id="17" name="Consequence Evidence"/>
    <x:tableColumn id="18" name="Top Issue 1"/>
    <x:tableColumn id="19" name="Top Issue 2"/>
    <x:tableColumn id="20" name="Top Issue 3"/>
    <x:tableColumn id="21" name="Cross-Lens Interaction"/>
    <x:tableColumn id="22" name="Final Action"/>
    <x:tableColumn id="23" name="Required Mitigation"/>
    <x:tableColumn id="24" name="Rationale"/>
    <x:tableColumn id="25" name="Case Type"/>
    <x:tableColumn id="26" name="Expected Primary"/>
    <x:tableColumn id="27" name="Acceptable Alternate"/>
    <x:tableColumn id="28" name="Acceptable Action?"/>
    <x:tableColumn id="29" name="Control Over-Escalation?"/>
    <x:tableColumn id="30" name="Under-Escalation?"/>
    <x:tableColumn id="31" name="Reviewer Confidence (1–5)"/>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5.xml.rels>&#65279;<?xml version="1.0" encoding="utf-8"?><Relationships xmlns="http://schemas.openxmlformats.org/package/2006/relationships"><Relationship Type="http://schemas.openxmlformats.org/officeDocument/2006/relationships/table" Target="/xl/tables/table1.xml" Id="R54f71d1363e149a7" /></Relationships>
</file>

<file path=xl/worksheets/_rels/sheet6.xml.rels>&#65279;<?xml version="1.0" encoding="utf-8"?><Relationships xmlns="http://schemas.openxmlformats.org/package/2006/relationships"><Relationship Type="http://schemas.openxmlformats.org/officeDocument/2006/relationships/table" Target="/xl/tables/table2.xml" Id="R88d340ec870844a1" /></Relationships>
</file>

<file path=xl/worksheets/_rels/sheet7.xml.rels>&#65279;<?xml version="1.0" encoding="utf-8"?><Relationships xmlns="http://schemas.openxmlformats.org/package/2006/relationships"><Relationship Type="http://schemas.openxmlformats.org/officeDocument/2006/relationships/table" Target="/xl/tables/table3.xml" Id="R7614d6daaac2471a" /></Relationships>
</file>

<file path=xl/worksheets/_rels/sheet8.xml.rels>&#65279;<?xml version="1.0" encoding="utf-8"?><Relationships xmlns="http://schemas.openxmlformats.org/package/2006/relationships"><Relationship Type="http://schemas.openxmlformats.org/officeDocument/2006/relationships/drawing" Target="/xl/drawings/drawing1.xml" Id="R63aa711e7d2e4759" /></Relationships>
</file>

<file path=xl/worksheets/sheet1.xml><?xml version="1.0" encoding="utf-8"?>
<x:worksheet xmlns:x="http://schemas.openxmlformats.org/spreadsheetml/2006/main">
  <x:sheetFormatPr defaultRowHeight="15"/>
  <x:cols>
    <x:col min="1" max="1" width="22" hidden="0" customWidth="1"/>
    <x:col min="2" max="2" width="35" hidden="0" customWidth="1"/>
    <x:col min="3" max="3" width="62" hidden="0" customWidth="1"/>
    <x:col min="4" max="4" width="12" hidden="0" customWidth="1"/>
    <x:col min="5" max="5" width="12" hidden="0" customWidth="1"/>
    <x:col min="6" max="6" width="12" hidden="0" customWidth="1"/>
    <x:col min="7" max="7" width="12" hidden="0" customWidth="1"/>
    <x:col min="8" max="8" width="12" hidden="0" customWidth="1"/>
  </x:cols>
  <x:sheetData>
    <x:row r="1" ht="28" customHeight="1">
      <x:c r="A1" s="32" t="str">
        <x:v>ORCA ATHALYX INTELLIGENCE — FIVE-LENS RESEARCH WORKBOOK</x:v>
      </x:c>
      <x:c r="B1" s="32"/>
      <x:c r="C1" s="32"/>
      <x:c r="D1" s="32"/>
      <x:c r="E1" s="32"/>
      <x:c r="F1" s="32"/>
      <x:c r="G1" s="32"/>
      <x:c r="H1" s="32"/>
    </x:row>
    <x:row r="2" ht="28" customHeight="1">
      <x:c r="A2" s="32"/>
      <x:c r="B2" s="32"/>
      <x:c r="C2" s="32"/>
      <x:c r="D2" s="32"/>
      <x:c r="E2" s="32"/>
      <x:c r="F2" s="32"/>
      <x:c r="G2" s="32"/>
      <x:c r="H2" s="32"/>
    </x:row>
    <x:row r="3">
      <x:c r="A3" s="33"/>
      <x:c r="B3" s="33"/>
      <x:c r="C3" s="33"/>
      <x:c r="D3" s="33"/>
      <x:c r="E3" s="33"/>
      <x:c r="F3" s="33"/>
      <x:c r="G3" s="33"/>
      <x:c r="H3" s="33"/>
    </x:row>
    <x:row r="4">
      <x:c r="A4" s="11" t="str">
        <x:v>Workbook</x:v>
      </x:c>
      <x:c r="B4" s="18" t="str">
        <x:v>Othalyx Five-Lens Model — Pilot Research Workbook</x:v>
      </x:c>
      <x:c r="C4" s="33"/>
      <x:c r="D4" s="33"/>
      <x:c r="E4" s="33"/>
      <x:c r="F4" s="33"/>
      <x:c r="G4" s="33"/>
      <x:c r="H4" s="33"/>
    </x:row>
    <x:row r="5">
      <x:c r="A5" s="11" t="str">
        <x:v>Version</x:v>
      </x:c>
      <x:c r="B5" s="18" t="str">
        <x:v>0.1</x:v>
      </x:c>
      <x:c r="C5" s="33"/>
      <x:c r="D5" s="33"/>
      <x:c r="E5" s="33"/>
      <x:c r="F5" s="33"/>
      <x:c r="G5" s="33"/>
      <x:c r="H5" s="33"/>
    </x:row>
    <x:row r="6">
      <x:c r="A6" s="11" t="str">
        <x:v>Status</x:v>
      </x:c>
      <x:c r="B6" s="18" t="str">
        <x:v>Experimental / Internal Research Artifact</x:v>
      </x:c>
      <x:c r="C6" s="33"/>
      <x:c r="D6" s="33"/>
      <x:c r="E6" s="33"/>
      <x:c r="F6" s="33"/>
      <x:c r="G6" s="33"/>
      <x:c r="H6" s="33"/>
    </x:row>
    <x:row r="7">
      <x:c r="A7" s="11" t="str">
        <x:v>Purpose</x:v>
      </x:c>
      <x:c r="B7" s="18" t="str">
        <x:v>Run an initial inter-rater pilot of the Othalyx Five-Lens Model using synthetic benchmark cases.</x:v>
      </x:c>
      <x:c r="C7" s="33"/>
      <x:c r="D7" s="33"/>
      <x:c r="E7" s="33"/>
      <x:c r="F7" s="33"/>
      <x:c r="G7" s="33"/>
      <x:c r="H7" s="33"/>
    </x:row>
    <x:row r="8">
      <x:c r="A8" s="11" t="str">
        <x:v>Core question</x:v>
      </x:c>
      <x:c r="B8" s="18" t="str">
        <x:v>Does the Five-Lens Model help people notice decision-relevant information they would otherwise miss, without causing indiscriminate distrust or unnecessary escalation?</x:v>
      </x:c>
      <x:c r="C8" s="33"/>
      <x:c r="D8" s="33"/>
      <x:c r="E8" s="33"/>
      <x:c r="F8" s="33"/>
      <x:c r="G8" s="33"/>
      <x:c r="H8" s="33"/>
    </x:row>
    <x:row r="9">
      <x:c r="A9" s="33"/>
      <x:c r="B9" s="33"/>
      <x:c r="C9" s="33"/>
      <x:c r="D9" s="33"/>
      <x:c r="E9" s="33"/>
      <x:c r="F9" s="33"/>
      <x:c r="G9" s="33"/>
      <x:c r="H9" s="33"/>
    </x:row>
    <x:row r="10">
      <x:c r="A10" s="34" t="str">
        <x:v>HOW TO USE THIS WORKBOOK</x:v>
      </x:c>
      <x:c r="B10" s="34"/>
      <x:c r="C10" s="34"/>
      <x:c r="D10" s="34"/>
      <x:c r="E10" s="34"/>
      <x:c r="F10" s="34"/>
      <x:c r="G10" s="34"/>
      <x:c r="H10" s="34"/>
    </x:row>
    <x:row r="11">
      <x:c r="A11" s="35" t="str">
        <x:v>1</x:v>
      </x:c>
      <x:c r="B11" s="11" t="str">
        <x:v>Methodology</x:v>
      </x:c>
      <x:c r="C11" s="18" t="str">
        <x:v>Read the Five-Lens definitions, finding states, evidence states, and action states.</x:v>
      </x:c>
      <x:c r="D11" s="33"/>
      <x:c r="E11" s="33"/>
      <x:c r="F11" s="33"/>
      <x:c r="G11" s="33"/>
      <x:c r="H11" s="33"/>
    </x:row>
    <x:row r="12">
      <x:c r="A12" s="35" t="str">
        <x:v>2</x:v>
      </x:c>
      <x:c r="B12" s="11" t="str">
        <x:v>Reviewer Roster</x:v>
      </x:c>
      <x:c r="C12" s="18" t="str">
        <x:v>Enter reviewer IDs/names. Use anonymized reviewer IDs if preferred.</x:v>
      </x:c>
      <x:c r="D12" s="33"/>
      <x:c r="E12" s="33"/>
      <x:c r="F12" s="33"/>
      <x:c r="G12" s="33"/>
      <x:c r="H12" s="33"/>
    </x:row>
    <x:row r="13">
      <x:c r="A13" s="35" t="str">
        <x:v>3</x:v>
      </x:c>
      <x:c r="B13" s="11" t="str">
        <x:v>Benchmark Cases</x:v>
      </x:c>
      <x:c r="C13" s="18" t="str">
        <x:v>Give reviewers the 20 synthetic cases. Do NOT share the Facilitator Key.</x:v>
      </x:c>
      <x:c r="D13" s="33"/>
      <x:c r="E13" s="33"/>
      <x:c r="F13" s="33"/>
      <x:c r="G13" s="33"/>
      <x:c r="H13" s="33"/>
    </x:row>
    <x:row r="14">
      <x:c r="A14" s="35" t="str">
        <x:v>4</x:v>
      </x:c>
      <x:c r="B14" s="11" t="str">
        <x:v>Evaluation Worksheet</x:v>
      </x:c>
      <x:c r="C14" s="18" t="str">
        <x:v>Use the full worksheet for deep reviews, or use it as the methodological reference.</x:v>
      </x:c>
      <x:c r="D14" s="33"/>
      <x:c r="E14" s="33"/>
      <x:c r="F14" s="33"/>
      <x:c r="G14" s="33"/>
      <x:c r="H14" s="33"/>
    </x:row>
    <x:row r="15">
      <x:c r="A15" s="35" t="str">
        <x:v>5</x:v>
      </x:c>
      <x:c r="B15" s="11" t="str">
        <x:v>Response Log</x:v>
      </x:c>
      <x:c r="C15" s="18" t="str">
        <x:v>Enter one row per reviewer × case. Use dropdowns for findings, evidence states, and final action.</x:v>
      </x:c>
      <x:c r="D15" s="33"/>
      <x:c r="E15" s="33"/>
      <x:c r="F15" s="33"/>
      <x:c r="G15" s="33"/>
      <x:c r="H15" s="33"/>
    </x:row>
    <x:row r="16">
      <x:c r="A16" s="35" t="str">
        <x:v>6</x:v>
      </x:c>
      <x:c r="B16" s="11" t="str">
        <x:v>Pilot Dashboard</x:v>
      </x:c>
      <x:c r="C16" s="18" t="str">
        <x:v>Monitor response counts, acceptable action-state agreement, over-escalation on control cases, and case-level patterns.</x:v>
      </x:c>
      <x:c r="D16" s="33"/>
      <x:c r="E16" s="33"/>
      <x:c r="F16" s="33"/>
      <x:c r="G16" s="33"/>
      <x:c r="H16" s="33"/>
    </x:row>
    <x:row r="17">
      <x:c r="A17" s="35" t="str">
        <x:v>7</x:v>
      </x:c>
      <x:c r="B17" s="11" t="str">
        <x:v>Facilitator Key</x:v>
      </x:c>
      <x:c r="C17" s="18" t="str">
        <x:v>Facilitator-only expected pressure points and acceptable action-state ranges.</x:v>
      </x:c>
      <x:c r="D17" s="33"/>
      <x:c r="E17" s="33"/>
      <x:c r="F17" s="33"/>
      <x:c r="G17" s="33"/>
      <x:c r="H17" s="33"/>
    </x:row>
    <x:row r="18">
      <x:c r="A18" s="33"/>
      <x:c r="B18" s="33"/>
      <x:c r="C18" s="33"/>
      <x:c r="D18" s="33"/>
      <x:c r="E18" s="33"/>
      <x:c r="F18" s="33"/>
      <x:c r="G18" s="33"/>
      <x:c r="H18" s="33"/>
    </x:row>
    <x:row r="19">
      <x:c r="A19" s="34" t="str">
        <x:v>RESEARCH DISCIPLINE</x:v>
      </x:c>
      <x:c r="B19" s="34"/>
      <x:c r="C19" s="34"/>
      <x:c r="D19" s="34"/>
      <x:c r="E19" s="34"/>
      <x:c r="F19" s="34"/>
      <x:c r="G19" s="34"/>
      <x:c r="H19" s="34"/>
    </x:row>
    <x:row r="20">
      <x:c r="A20" s="11" t="str">
        <x:v>Do not treat expected answers as ground truth.</x:v>
      </x:c>
      <x:c r="B20" s="18" t="str">
        <x:v>The facilitator key encodes intended pressure points for a synthetic benchmark, not universal truth.</x:v>
      </x:c>
      <x:c r="C20" s="33"/>
      <x:c r="D20" s="33"/>
      <x:c r="E20" s="33"/>
      <x:c r="F20" s="33"/>
      <x:c r="G20" s="33"/>
      <x:c r="H20" s="33"/>
    </x:row>
    <x:row r="21">
      <x:c r="A21" s="11" t="str">
        <x:v>Do not train reviewers on the cases.</x:v>
      </x:c>
      <x:c r="B21" s="18" t="str">
        <x:v>Reviewers should complete cases independently before discussing disagreements.</x:v>
      </x:c>
      <x:c r="C21" s="33"/>
      <x:c r="D21" s="33"/>
      <x:c r="E21" s="33"/>
      <x:c r="F21" s="33"/>
      <x:c r="G21" s="33"/>
      <x:c r="H21" s="33"/>
    </x:row>
    <x:row r="22">
      <x:c r="A22" s="11" t="str">
        <x:v>Controls matter.</x:v>
      </x:c>
      <x:c r="B22" s="18" t="str">
        <x:v>Cases 07, 16, and 20 are intentionally benign controls. A model that always escalates has failed.</x:v>
      </x:c>
      <x:c r="C22" s="33"/>
      <x:c r="D22" s="33"/>
      <x:c r="E22" s="33"/>
      <x:c r="F22" s="33"/>
      <x:c r="G22" s="33"/>
      <x:c r="H22" s="33"/>
    </x:row>
    <x:row r="23">
      <x:c r="A23" s="11" t="str">
        <x:v>Disagreement is data.</x:v>
      </x:c>
      <x:c r="B23" s="18" t="str">
        <x:v>Repeated Trust-vs-Context or Context-vs-Culture confusion should drive v0.2 revisions.</x:v>
      </x:c>
      <x:c r="C23" s="33"/>
      <x:c r="D23" s="33"/>
      <x:c r="E23" s="33"/>
      <x:c r="F23" s="33"/>
      <x:c r="G23" s="33"/>
      <x:c r="H23" s="33"/>
    </x:row>
    <x:row r="24">
      <x:c r="A24" s="11" t="str">
        <x:v>No fake precision.</x:v>
      </x:c>
      <x:c r="B24" s="18" t="str">
        <x:v>The workbook tracks categorical judgments; it does not create an Othalyx composite risk score.</x:v>
      </x:c>
      <x:c r="C24" s="33"/>
      <x:c r="D24" s="33"/>
      <x:c r="E24" s="33"/>
      <x:c r="F24" s="33"/>
      <x:c r="G24" s="33"/>
      <x:c r="H24" s="33"/>
    </x:row>
  </x:sheetData>
  <x:mergeCells>
    <x:mergeCell ref="A1:H2"/>
    <x:mergeCell ref="A10:H10"/>
    <x:mergeCell ref="A19:H19"/>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42" hidden="0" customWidth="1"/>
    <x:col min="3" max="3" width="42" hidden="0" customWidth="1"/>
    <x:col min="4" max="4" width="32" hidden="0" customWidth="1"/>
    <x:col min="5" max="5" width="42" hidden="0" customWidth="1"/>
    <x:col min="6" max="6" width="42" hidden="0" customWidth="1"/>
    <x:col min="7" max="7" width="14" hidden="0" customWidth="1"/>
    <x:col min="8" max="8" width="14" hidden="0" customWidth="1"/>
  </x:cols>
  <x:sheetData>
    <x:row r="1">
      <x:c r="A1" s="32" t="str">
        <x:v>THE OTHALYX FIVE-LENS MODEL — METHODOLOGY SUMMARY</x:v>
      </x:c>
      <x:c r="B1" s="32"/>
      <x:c r="C1" s="32"/>
      <x:c r="D1" s="32"/>
      <x:c r="E1" s="32"/>
      <x:c r="F1" s="32"/>
      <x:c r="G1" s="32"/>
      <x:c r="H1" s="32"/>
    </x:row>
    <x:row r="2">
      <x:c r="A2" s="32"/>
      <x:c r="B2" s="32"/>
      <x:c r="C2" s="32"/>
      <x:c r="D2" s="32"/>
      <x:c r="E2" s="32"/>
      <x:c r="F2" s="32"/>
      <x:c r="G2" s="32"/>
      <x:c r="H2" s="32"/>
    </x:row>
    <x:row r="3">
      <x:c r="A3" s="33"/>
      <x:c r="B3" s="33"/>
      <x:c r="C3" s="33"/>
      <x:c r="D3" s="33"/>
      <x:c r="E3" s="33"/>
      <x:c r="F3" s="33"/>
      <x:c r="G3" s="33"/>
      <x:c r="H3" s="33"/>
    </x:row>
    <x:row r="4">
      <x:c r="A4" s="43" t="str">
        <x:v>Lens</x:v>
      </x:c>
      <x:c r="B4" s="43" t="str">
        <x:v>Public Question</x:v>
      </x:c>
      <x:c r="C4" s="43" t="str">
        <x:v>Technical Focus</x:v>
      </x:c>
      <x:c r="D4" s="43" t="str">
        <x:v>Typical Failures</x:v>
      </x:c>
      <x:c r="E4" s="43" t="str">
        <x:v>Escalation Signal</x:v>
      </x:c>
      <x:c r="F4" s="43" t="str">
        <x:v>Key Limitation</x:v>
      </x:c>
      <x:c r="G4" s="33"/>
      <x:c r="H4" s="33"/>
    </x:row>
    <x:row r="5">
      <x:c r="A5" s="18" t="str">
        <x:v>TRUST</x:v>
      </x:c>
      <x:c r="B5" s="18" t="str">
        <x:v>Can this output be relied upon?</x:v>
      </x:c>
      <x:c r="C5" s="18" t="str">
        <x:v>Epistemic reliability: grounding, evidence, freshness, uncertainty, traceability, scope fit.</x:v>
      </x:c>
      <x:c r="D5" s="18" t="str">
        <x:v>Unsupported certainty; stale evidence; weak sources; hallucinated evidence; missing counterevidence; scope mismatch.</x:v>
      </x:c>
      <x:c r="E5" s="18" t="str">
        <x:v>Decision-critical evidence missing, contradictory, unverifiable, or too uncertain for the stakes.</x:v>
      </x:c>
      <x:c r="F5" s="18" t="str">
        <x:v>Cannot prove objective truth or eliminate unknown unknowns.</x:v>
      </x:c>
      <x:c r="G5" s="33"/>
      <x:c r="H5" s="33"/>
    </x:row>
    <x:row r="6">
      <x:c r="A6" s="18" t="str">
        <x:v>CONTEXT</x:v>
      </x:c>
      <x:c r="B6" s="18" t="str">
        <x:v>What circumstances could change what this answer means or what should happen next?</x:v>
      </x:c>
      <x:c r="C6" s="18" t="str">
        <x:v>Objectives, timing, constraints, incentives, history, relationships, dependencies, reversibility.</x:v>
      </x:c>
      <x:c r="D6" s="18" t="str">
        <x:v>Context collapse; missing constraints; objective mismatch; historical/incentive blindness; hidden dependency.</x:v>
      </x:c>
      <x:c r="E6" s="18" t="str">
        <x:v>Critical context missing, objective ambiguous, assumptions untestable, or action hard to reverse.</x:v>
      </x:c>
      <x:c r="F6" s="18" t="str">
        <x:v>No review can capture every relevant circumstance.</x:v>
      </x:c>
      <x:c r="G6" s="33"/>
      <x:c r="H6" s="33"/>
    </x:row>
    <x:row r="7">
      <x:c r="A7" s="18" t="str">
        <x:v>CULTURE</x:v>
      </x:c>
      <x:c r="B7" s="18" t="str">
        <x:v>Could cultural, linguistic, social, religious, historical, or value context materially affect interpretation or appropriateness?</x:v>
      </x:c>
      <x:c r="C7" s="18" t="str">
        <x:v>Language nuance, norms, values, authority, representation, local knowledge, stereotyping risk.</x:v>
      </x:c>
      <x:c r="D7" s="18" t="str">
        <x:v>Default-culture assumption; literal localization; stereotyping; authority mismatch; meaning distortion.</x:v>
      </x:c>
      <x:c r="E7" s="18" t="str">
        <x:v>Local meaning disputed, high-impact cross-context decision, or qualified local expertise required.</x:v>
      </x:c>
      <x:c r="F7" s="18" t="str">
        <x:v>Culture is dynamic; individuals do not perfectly represent groups.</x:v>
      </x:c>
      <x:c r="G7" s="33"/>
      <x:c r="H7" s="33"/>
    </x:row>
    <x:row r="8">
      <x:c r="A8" s="18" t="str">
        <x:v>BEHAVIOR</x:v>
      </x:c>
      <x:c r="B8" s="18" t="str">
        <x:v>How might presenting this output influence the person making the decision?</x:v>
      </x:c>
      <x:c r="C8" s="18" t="str">
        <x:v>Automation bias, anchoring, authority, framing, emotional effect, dependency, agency, challengeability.</x:v>
      </x:c>
      <x:c r="D8" s="18" t="str">
        <x:v>Automation bias; authority inflation; anchoring; emotional manipulation; learned dependency; false reassurance.</x:v>
      </x:c>
      <x:c r="E8" s="18" t="str">
        <x:v>High-impact action, vulnerable users, strong authority effects, or persuasive framing.</x:v>
      </x:c>
      <x:c r="F8" s="18" t="str">
        <x:v>Human behavior is probabilistic, not deterministic.</x:v>
      </x:c>
      <x:c r="G8" s="33"/>
      <x:c r="H8" s="33"/>
    </x:row>
    <x:row r="9">
      <x:c r="A9" s="18" t="str">
        <x:v>CONSEQUENCE</x:v>
      </x:c>
      <x:c r="B9" s="18" t="str">
        <x:v>What could happen if someone acts on this recommendation?</x:v>
      </x:c>
      <x:c r="C9" s="18" t="str">
        <x:v>Direct/indirect effects, stakeholders, severity, reversibility, distribution, feedback loops, precedent, scale.</x:v>
      </x:c>
      <x:c r="D9" s="18" t="str">
        <x:v>First-order fixation; irreversibility blindness; scale blindness; feedback loops; externalization; tail-risk neglect.</x:v>
      </x:c>
      <x:c r="E9" s="18" t="str">
        <x:v>Severe/irreversible harms, scale effects, vulnerable stakeholders, or major tradeoff disagreement.</x:v>
      </x:c>
      <x:c r="F9" s="18" t="str">
        <x:v>Long-term effects and counterfactuals may remain deeply uncertain.</x:v>
      </x:c>
      <x:c r="G9" s="33"/>
      <x:c r="H9" s="33"/>
    </x:row>
    <x:row r="10">
      <x:c r="A10" s="33"/>
      <x:c r="B10" s="33"/>
      <x:c r="C10" s="33"/>
      <x:c r="D10" s="33"/>
      <x:c r="E10" s="33"/>
      <x:c r="F10" s="33"/>
      <x:c r="G10" s="33"/>
      <x:c r="H10" s="33"/>
    </x:row>
    <x:row r="11">
      <x:c r="A11" s="34" t="str">
        <x:v>FINDING STATES</x:v>
      </x:c>
      <x:c r="B11" s="34"/>
      <x:c r="C11" s="34"/>
      <x:c r="D11" s="34" t="str">
        <x:v>EVIDENCE STATES</x:v>
      </x:c>
      <x:c r="E11" s="34"/>
      <x:c r="F11" s="34"/>
      <x:c r="G11" s="34"/>
      <x:c r="H11" s="34"/>
    </x:row>
    <x:row r="12">
      <x:c r="A12" s="11" t="str">
        <x:v>CLEAR</x:v>
      </x:c>
      <x:c r="B12" s="18" t="str">
        <x:v>No material issue identified from available evidence. Does not mean zero risk.</x:v>
      </x:c>
      <x:c r="C12" s="33"/>
      <x:c r="D12" s="11" t="str">
        <x:v>SUFFICIENT</x:v>
      </x:c>
      <x:c r="E12" s="18" t="str">
        <x:v>Enough relevant information exists to make a defensible judgment.</x:v>
      </x:c>
      <x:c r="F12" s="33"/>
      <x:c r="G12" s="33"/>
      <x:c r="H12" s="33"/>
    </x:row>
    <x:row r="13">
      <x:c r="A13" s="11" t="str">
        <x:v>QUALIFY</x:v>
      </x:c>
      <x:c r="B13" s="18" t="str">
        <x:v>Output may remain useful but needs caveat, contextualization, adaptation, or explicit limitation.</x:v>
      </x:c>
      <x:c r="C13" s="33"/>
      <x:c r="D13" s="11" t="str">
        <x:v>PARTIAL</x:v>
      </x:c>
      <x:c r="E13" s="18" t="str">
        <x:v>Relevant evidence exists, but important uncertainty remains.</x:v>
      </x:c>
      <x:c r="F13" s="33"/>
      <x:c r="G13" s="33"/>
      <x:c r="H13" s="33"/>
    </x:row>
    <x:row r="14">
      <x:c r="A14" s="11" t="str">
        <x:v>MATERIAL</x:v>
      </x:c>
      <x:c r="B14" s="18" t="str">
        <x:v>Issue should change the recommendation, presentation, intended action, or level of human review.</x:v>
      </x:c>
      <x:c r="C14" s="33"/>
      <x:c r="D14" s="11" t="str">
        <x:v>INSUFFICIENT</x:v>
      </x:c>
      <x:c r="E14" s="18" t="str">
        <x:v>Available information does not support responsible evaluation.</x:v>
      </x:c>
      <x:c r="F14" s="33"/>
      <x:c r="G14" s="33"/>
      <x:c r="H14" s="33"/>
    </x:row>
    <x:row r="15">
      <x:c r="A15" s="11" t="str">
        <x:v>CRITICAL</x:v>
      </x:c>
      <x:c r="B15" s="18" t="str">
        <x:v>Responsible action should not proceed until the issue is resolved.</x:v>
      </x:c>
      <x:c r="C15" s="33"/>
      <x:c r="D15" s="33"/>
      <x:c r="E15" s="33"/>
      <x:c r="F15" s="33"/>
      <x:c r="G15" s="33"/>
      <x:c r="H15" s="33"/>
    </x:row>
    <x:row r="16">
      <x:c r="A16" s="11" t="str">
        <x:v>NOT MATERIAL</x:v>
      </x:c>
      <x:c r="B16" s="18" t="str">
        <x:v>The lens does not materially affect this decision.</x:v>
      </x:c>
      <x:c r="C16" s="33"/>
      <x:c r="D16" s="33"/>
      <x:c r="E16" s="33"/>
      <x:c r="F16" s="33"/>
      <x:c r="G16" s="33"/>
      <x:c r="H16" s="33"/>
    </x:row>
    <x:row r="17">
      <x:c r="A17" s="33"/>
      <x:c r="B17" s="33"/>
      <x:c r="C17" s="33"/>
      <x:c r="D17" s="33"/>
      <x:c r="E17" s="33"/>
      <x:c r="F17" s="33"/>
      <x:c r="G17" s="33"/>
      <x:c r="H17" s="33"/>
    </x:row>
    <x:row r="18">
      <x:c r="A18" s="34" t="str">
        <x:v>ACTION STATES</x:v>
      </x:c>
      <x:c r="B18" s="34"/>
      <x:c r="C18" s="34"/>
      <x:c r="D18" s="34" t="str">
        <x:v>CROSS-LENS PRINCIPLE</x:v>
      </x:c>
      <x:c r="E18" s="34"/>
      <x:c r="F18" s="34"/>
      <x:c r="G18" s="34"/>
      <x:c r="H18" s="34"/>
    </x:row>
    <x:row r="19">
      <x:c r="A19" s="11" t="str">
        <x:v>PROCEED</x:v>
      </x:c>
      <x:c r="B19" s="18" t="str">
        <x:v>No unresolved material concern identified; normal human accountability remains.</x:v>
      </x:c>
      <x:c r="C19" s="33"/>
      <x:c r="D19" s="11" t="str">
        <x:v>Trust × Consequence</x:v>
      </x:c>
      <x:c r="E19" s="18" t="str">
        <x:v>Low-confidence evidence + irreversible action should push toward escalation or deferral.</x:v>
      </x:c>
      <x:c r="F19" s="33"/>
      <x:c r="G19" s="33"/>
      <x:c r="H19" s="33"/>
    </x:row>
    <x:row r="20">
      <x:c r="A20" s="11" t="str">
        <x:v>ADAPT</x:v>
      </x:c>
      <x:c r="B20" s="18" t="str">
        <x:v>Output may remain useful, but something should change before action.</x:v>
      </x:c>
      <x:c r="C20" s="33"/>
      <x:c r="D20" s="11" t="str">
        <x:v>Context × Trust</x:v>
      </x:c>
      <x:c r="E20" s="18" t="str">
        <x:v>Evidence can be technically valid but drawn from the wrong situation.</x:v>
      </x:c>
      <x:c r="F20" s="33"/>
      <x:c r="G20" s="33"/>
      <x:c r="H20" s="33"/>
    </x:row>
    <x:row r="21">
      <x:c r="A21" s="11" t="str">
        <x:v>ESCALATE</x:v>
      </x:c>
      <x:c r="B21" s="18" t="str">
        <x:v>Specialized or higher-authority human review is required.</x:v>
      </x:c>
      <x:c r="C21" s="33"/>
      <x:c r="D21" s="11" t="str">
        <x:v>Culture × Behavior</x:v>
      </x:c>
      <x:c r="E21" s="18" t="str">
        <x:v>Communication may produce different behavioral effects across contexts.</x:v>
      </x:c>
      <x:c r="F21" s="33"/>
      <x:c r="G21" s="33"/>
      <x:c r="H21" s="33"/>
    </x:row>
    <x:row r="22">
      <x:c r="A22" s="11" t="str">
        <x:v>DEFER</x:v>
      </x:c>
      <x:c r="B22" s="18" t="str">
        <x:v>There is not yet sufficient basis for responsible action.</x:v>
      </x:c>
      <x:c r="C22" s="33"/>
      <x:c r="D22" s="11" t="str">
        <x:v>Behavior × Consequence</x:v>
      </x:c>
      <x:c r="E22" s="18" t="str">
        <x:v>Automation bias can amplify a moderate model error into a serious real-world outcome.</x:v>
      </x:c>
      <x:c r="F22" s="33"/>
      <x:c r="G22" s="33"/>
      <x:c r="H22" s="33"/>
    </x:row>
    <x:row r="23">
      <x:c r="A23" s="11" t="str">
        <x:v>STOP</x:v>
      </x:c>
      <x:c r="B23" s="18" t="str">
        <x:v>A critical issue makes the proposed action inappropriate under present conditions.</x:v>
      </x:c>
      <x:c r="C23" s="33"/>
      <x:c r="D23" s="11" t="str">
        <x:v>Context × Culture</x:v>
      </x:c>
      <x:c r="E23" s="18" t="str">
        <x:v>Cultural factors can be material in one decision and irrelevant in another.</x:v>
      </x:c>
      <x:c r="F23" s="33"/>
      <x:c r="G23" s="33"/>
      <x:c r="H23" s="33"/>
    </x:row>
    <x:row r="24">
      <x:c r="A24" s="33"/>
      <x:c r="B24" s="33"/>
      <x:c r="C24" s="33"/>
      <x:c r="D24" s="33"/>
      <x:c r="E24" s="33"/>
      <x:c r="F24" s="33"/>
      <x:c r="G24" s="33"/>
      <x:c r="H24" s="33"/>
    </x:row>
    <x:row r="25">
      <x:c r="A25" s="33"/>
      <x:c r="B25" s="33"/>
      <x:c r="C25" s="33"/>
      <x:c r="D25" s="33"/>
      <x:c r="E25" s="33"/>
      <x:c r="F25" s="33"/>
      <x:c r="G25" s="33"/>
      <x:c r="H25" s="33"/>
    </x:row>
    <x:row r="26">
      <x:c r="A26" s="33"/>
      <x:c r="B26" s="33"/>
      <x:c r="C26" s="33"/>
      <x:c r="D26" s="33"/>
      <x:c r="E26" s="33"/>
      <x:c r="F26" s="33"/>
      <x:c r="G26" s="33"/>
      <x:c r="H26" s="33"/>
    </x:row>
    <x:row r="27">
      <x:c r="A27" s="33"/>
      <x:c r="B27" s="33"/>
      <x:c r="C27" s="33"/>
      <x:c r="D27" s="33"/>
      <x:c r="E27" s="33"/>
      <x:c r="F27" s="33"/>
      <x:c r="G27" s="33"/>
      <x:c r="H27" s="33"/>
    </x:row>
    <x:row r="28">
      <x:c r="A28" s="33"/>
      <x:c r="B28" s="33"/>
      <x:c r="C28" s="33"/>
      <x:c r="D28" s="33"/>
      <x:c r="E28" s="33"/>
      <x:c r="F28" s="33"/>
      <x:c r="G28" s="33"/>
      <x:c r="H28" s="33"/>
    </x:row>
    <x:row r="29">
      <x:c r="A29" s="33"/>
      <x:c r="B29" s="33"/>
      <x:c r="C29" s="33"/>
      <x:c r="D29" s="33"/>
      <x:c r="E29" s="33"/>
      <x:c r="F29" s="33"/>
      <x:c r="G29" s="33"/>
      <x:c r="H29" s="33"/>
    </x:row>
    <x:row r="30">
      <x:c r="A30" s="33"/>
      <x:c r="B30" s="33"/>
      <x:c r="C30" s="33"/>
      <x:c r="D30" s="33"/>
      <x:c r="E30" s="33"/>
      <x:c r="F30" s="33"/>
      <x:c r="G30" s="33"/>
      <x:c r="H30" s="33"/>
    </x:row>
  </x:sheetData>
  <x:mergeCells>
    <x:mergeCell ref="A1:H2"/>
    <x:mergeCell ref="A11:H11"/>
    <x:mergeCell ref="D11:H11"/>
    <x:mergeCell ref="A18:H18"/>
    <x:mergeCell ref="D18:H18"/>
  </x:mergeCell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2" hidden="0" customWidth="1"/>
    <x:col min="3" max="3" width="28" hidden="0" customWidth="1"/>
    <x:col min="4" max="4" width="24" hidden="0" customWidth="1"/>
    <x:col min="5" max="5" width="18" hidden="0" customWidth="1"/>
    <x:col min="6" max="6" width="36" hidden="0" customWidth="1"/>
  </x:cols>
  <x:sheetData>
    <x:row r="1">
      <x:c r="A1" s="4" t="str">
        <x:v>REVIEWER ROSTER</x:v>
      </x:c>
      <x:c r="B1" s="4"/>
      <x:c r="C1" s="4"/>
      <x:c r="D1" s="4"/>
      <x:c r="E1" s="4"/>
      <x:c r="F1" s="4"/>
    </x:row>
    <x:row r="2">
      <x:c r="A2" s="4"/>
      <x:c r="B2" s="4"/>
      <x:c r="C2" s="4"/>
      <x:c r="D2" s="4"/>
      <x:c r="E2" s="4"/>
      <x:c r="F2" s="4"/>
    </x:row>
    <x:row r="4">
      <x:c r="A4" s="43" t="str">
        <x:v>Reviewer ID</x:v>
      </x:c>
      <x:c r="B4" s="43" t="str">
        <x:v>Name / Alias</x:v>
      </x:c>
      <x:c r="C4" s="43" t="str">
        <x:v>Role / Expertise</x:v>
      </x:c>
      <x:c r="D4" s="43" t="str">
        <x:v>Organization</x:v>
      </x:c>
      <x:c r="E4" s="43" t="str">
        <x:v>Pilot Set</x:v>
      </x:c>
      <x:c r="F4" s="43" t="str">
        <x:v>Notes</x:v>
      </x:c>
    </x:row>
    <x:row r="5">
      <x:c r="A5" s="18" t="str"/>
      <x:c r="B5" s="18" t="str"/>
      <x:c r="C5" s="18" t="str"/>
      <x:c r="D5" s="18" t="str"/>
      <x:c r="E5" s="18" t="str">
        <x:v>All 20</x:v>
      </x:c>
      <x:c r="F5" s="18" t="str"/>
    </x:row>
    <x:row r="6">
      <x:c r="A6" s="18" t="str"/>
      <x:c r="B6" s="18" t="str"/>
      <x:c r="C6" s="18" t="str"/>
      <x:c r="D6" s="18" t="str"/>
      <x:c r="E6" s="18" t="str">
        <x:v>All 20</x:v>
      </x:c>
      <x:c r="F6" s="18" t="str"/>
    </x:row>
    <x:row r="7">
      <x:c r="A7" s="18" t="str"/>
      <x:c r="B7" s="18" t="str"/>
      <x:c r="C7" s="18" t="str"/>
      <x:c r="D7" s="18" t="str"/>
      <x:c r="E7" s="18" t="str">
        <x:v>All 20</x:v>
      </x:c>
      <x:c r="F7" s="18" t="str"/>
    </x:row>
    <x:row r="8">
      <x:c r="A8" s="18" t="str"/>
      <x:c r="B8" s="18" t="str"/>
      <x:c r="C8" s="18" t="str"/>
      <x:c r="D8" s="18" t="str"/>
      <x:c r="E8" s="18" t="str">
        <x:v>All 20</x:v>
      </x:c>
      <x:c r="F8" s="18" t="str"/>
    </x:row>
    <x:row r="9">
      <x:c r="A9" s="18" t="str"/>
      <x:c r="B9" s="18" t="str"/>
      <x:c r="C9" s="18" t="str"/>
      <x:c r="D9" s="18" t="str"/>
      <x:c r="E9" s="18" t="str">
        <x:v>All 20</x:v>
      </x:c>
      <x:c r="F9" s="18" t="str"/>
    </x:row>
    <x:row r="10">
      <x:c r="A10" s="18" t="str"/>
      <x:c r="B10" s="18" t="str"/>
      <x:c r="C10" s="18" t="str"/>
      <x:c r="D10" s="18" t="str"/>
      <x:c r="E10" s="18" t="str">
        <x:v>All 20</x:v>
      </x:c>
      <x:c r="F10" s="18" t="str"/>
    </x:row>
    <x:row r="11">
      <x:c r="A11" s="18" t="str"/>
      <x:c r="B11" s="18" t="str"/>
      <x:c r="C11" s="18" t="str"/>
      <x:c r="D11" s="18" t="str"/>
      <x:c r="E11" s="18" t="str">
        <x:v>All 20</x:v>
      </x:c>
      <x:c r="F11" s="18" t="str"/>
    </x:row>
    <x:row r="12">
      <x:c r="A12" s="18" t="str"/>
      <x:c r="B12" s="18" t="str"/>
      <x:c r="C12" s="18" t="str"/>
      <x:c r="D12" s="18" t="str"/>
      <x:c r="E12" s="18" t="str">
        <x:v>All 20</x:v>
      </x:c>
      <x:c r="F12" s="18" t="str"/>
    </x:row>
    <x:row r="13">
      <x:c r="A13" s="18" t="str"/>
      <x:c r="B13" s="18" t="str"/>
      <x:c r="C13" s="18" t="str"/>
      <x:c r="D13" s="18" t="str"/>
      <x:c r="E13" s="18" t="str">
        <x:v>All 20</x:v>
      </x:c>
      <x:c r="F13" s="18" t="str"/>
    </x:row>
    <x:row r="14">
      <x:c r="A14" s="18" t="str"/>
      <x:c r="B14" s="18" t="str"/>
      <x:c r="C14" s="18" t="str"/>
      <x:c r="D14" s="18" t="str"/>
      <x:c r="E14" s="18" t="str">
        <x:v>All 20</x:v>
      </x:c>
      <x:c r="F14" s="18" t="str"/>
    </x:row>
    <x:row r="15">
      <x:c r="A15" s="18" t="str"/>
      <x:c r="B15" s="18" t="str"/>
      <x:c r="C15" s="18" t="str"/>
      <x:c r="D15" s="18" t="str"/>
      <x:c r="E15" s="18" t="str">
        <x:v>All 20</x:v>
      </x:c>
      <x:c r="F15" s="18" t="str"/>
    </x:row>
    <x:row r="16">
      <x:c r="A16" s="18" t="str"/>
      <x:c r="B16" s="18" t="str"/>
      <x:c r="C16" s="18" t="str"/>
      <x:c r="D16" s="18" t="str"/>
      <x:c r="E16" s="18" t="str">
        <x:v>All 20</x:v>
      </x:c>
      <x:c r="F16" s="18" t="str"/>
    </x:row>
    <x:row r="17">
      <x:c r="A17" s="18" t="str"/>
      <x:c r="B17" s="18" t="str"/>
      <x:c r="C17" s="18" t="str"/>
      <x:c r="D17" s="18" t="str"/>
      <x:c r="E17" s="18" t="str">
        <x:v>All 20</x:v>
      </x:c>
      <x:c r="F17" s="18" t="str"/>
    </x:row>
    <x:row r="18">
      <x:c r="A18" s="18" t="str"/>
      <x:c r="B18" s="18" t="str"/>
      <x:c r="C18" s="18" t="str"/>
      <x:c r="D18" s="18" t="str"/>
      <x:c r="E18" s="18" t="str">
        <x:v>All 20</x:v>
      </x:c>
      <x:c r="F18" s="18" t="str"/>
    </x:row>
    <x:row r="19">
      <x:c r="A19" s="18" t="str"/>
      <x:c r="B19" s="18" t="str"/>
      <x:c r="C19" s="18" t="str"/>
      <x:c r="D19" s="18" t="str"/>
      <x:c r="E19" s="18" t="str">
        <x:v>All 20</x:v>
      </x:c>
      <x:c r="F19" s="18" t="str"/>
    </x:row>
    <x:row r="20">
      <x:c r="A20" s="18" t="str"/>
      <x:c r="B20" s="18" t="str"/>
      <x:c r="C20" s="18" t="str"/>
      <x:c r="D20" s="18" t="str"/>
      <x:c r="E20" s="18" t="str">
        <x:v>All 20</x:v>
      </x:c>
      <x:c r="F20" s="18" t="str"/>
    </x:row>
    <x:row r="21">
      <x:c r="A21" s="18" t="str"/>
      <x:c r="B21" s="18" t="str"/>
      <x:c r="C21" s="18" t="str"/>
      <x:c r="D21" s="18" t="str"/>
      <x:c r="E21" s="18" t="str">
        <x:v>All 20</x:v>
      </x:c>
      <x:c r="F21" s="18" t="str"/>
    </x:row>
    <x:row r="22">
      <x:c r="A22" s="18" t="str"/>
      <x:c r="B22" s="18" t="str"/>
      <x:c r="C22" s="18" t="str"/>
      <x:c r="D22" s="18" t="str"/>
      <x:c r="E22" s="18" t="str">
        <x:v>All 20</x:v>
      </x:c>
      <x:c r="F22" s="18" t="str"/>
    </x:row>
    <x:row r="23">
      <x:c r="A23" s="18" t="str"/>
      <x:c r="B23" s="18" t="str"/>
      <x:c r="C23" s="18" t="str"/>
      <x:c r="D23" s="18" t="str"/>
      <x:c r="E23" s="18" t="str">
        <x:v>All 20</x:v>
      </x:c>
      <x:c r="F23" s="18" t="str"/>
    </x:row>
    <x:row r="24">
      <x:c r="A24" s="18" t="str"/>
      <x:c r="B24" s="18" t="str"/>
      <x:c r="C24" s="18" t="str"/>
      <x:c r="D24" s="18" t="str"/>
      <x:c r="E24" s="18" t="str">
        <x:v>All 20</x:v>
      </x:c>
      <x:c r="F24" s="18" t="str"/>
    </x:row>
    <x:row r="25">
      <x:c r="A25" s="18" t="str"/>
      <x:c r="B25" s="18" t="str"/>
      <x:c r="C25" s="18" t="str"/>
      <x:c r="D25" s="18" t="str"/>
      <x:c r="E25" s="18" t="str">
        <x:v>All 20</x:v>
      </x:c>
      <x:c r="F25" s="18" t="str"/>
    </x:row>
    <x:row r="26">
      <x:c r="A26" s="18" t="str"/>
      <x:c r="B26" s="18" t="str"/>
      <x:c r="C26" s="18" t="str"/>
      <x:c r="D26" s="18" t="str"/>
      <x:c r="E26" s="18" t="str">
        <x:v>All 20</x:v>
      </x:c>
      <x:c r="F26" s="18" t="str"/>
    </x:row>
    <x:row r="27">
      <x:c r="A27" s="18" t="str"/>
      <x:c r="B27" s="18" t="str"/>
      <x:c r="C27" s="18" t="str"/>
      <x:c r="D27" s="18" t="str"/>
      <x:c r="E27" s="18" t="str">
        <x:v>All 20</x:v>
      </x:c>
      <x:c r="F27" s="18" t="str"/>
    </x:row>
    <x:row r="28">
      <x:c r="A28" s="18" t="str"/>
      <x:c r="B28" s="18" t="str"/>
      <x:c r="C28" s="18" t="str"/>
      <x:c r="D28" s="18" t="str"/>
      <x:c r="E28" s="18" t="str">
        <x:v>All 20</x:v>
      </x:c>
      <x:c r="F28" s="18" t="str"/>
    </x:row>
    <x:row r="29">
      <x:c r="A29" s="18" t="str"/>
      <x:c r="B29" s="18" t="str"/>
      <x:c r="C29" s="18" t="str"/>
      <x:c r="D29" s="18" t="str"/>
      <x:c r="E29" s="18" t="str">
        <x:v>All 20</x:v>
      </x:c>
      <x:c r="F29" s="18" t="str"/>
    </x:row>
    <x:row r="30">
      <x:c r="A30" s="18" t="str"/>
      <x:c r="B30" s="18" t="str"/>
      <x:c r="C30" s="18" t="str"/>
      <x:c r="D30" s="18" t="str"/>
      <x:c r="E30" s="18" t="str">
        <x:v>All 20</x:v>
      </x:c>
      <x:c r="F30" s="18" t="str"/>
    </x:row>
    <x:row r="31">
      <x:c r="A31" s="18" t="str"/>
      <x:c r="B31" s="18" t="str"/>
      <x:c r="C31" s="18" t="str"/>
      <x:c r="D31" s="18" t="str"/>
      <x:c r="E31" s="18" t="str">
        <x:v>All 20</x:v>
      </x:c>
      <x:c r="F31" s="18" t="str"/>
    </x:row>
    <x:row r="32">
      <x:c r="A32" s="18" t="str"/>
      <x:c r="B32" s="18" t="str"/>
      <x:c r="C32" s="18" t="str"/>
      <x:c r="D32" s="18" t="str"/>
      <x:c r="E32" s="18" t="str">
        <x:v>All 20</x:v>
      </x:c>
      <x:c r="F32" s="18" t="str"/>
    </x:row>
    <x:row r="33">
      <x:c r="A33" s="18" t="str"/>
      <x:c r="B33" s="18" t="str"/>
      <x:c r="C33" s="18" t="str"/>
      <x:c r="D33" s="18" t="str"/>
      <x:c r="E33" s="18" t="str">
        <x:v>All 20</x:v>
      </x:c>
      <x:c r="F33" s="18" t="str"/>
    </x:row>
    <x:row r="34">
      <x:c r="A34" s="18" t="str"/>
      <x:c r="B34" s="18" t="str"/>
      <x:c r="C34" s="18" t="str"/>
      <x:c r="D34" s="18" t="str"/>
      <x:c r="E34" s="18" t="str">
        <x:v>All 20</x:v>
      </x:c>
      <x:c r="F34" s="18" t="str"/>
    </x:row>
    <x:row r="35">
      <x:c r="A35" s="94" t="str">
        <x:v>Suggested reviewer IDs: R01, R02, R03… Enter IDs only for actual pilot participants.</x:v>
      </x:c>
      <x:c r="B35" s="94"/>
      <x:c r="C35" s="94"/>
      <x:c r="D35" s="94"/>
      <x:c r="E35" s="94"/>
      <x:c r="F35" s="94"/>
    </x:row>
    <x:row r="36">
      <x:c r="A36" s="94"/>
      <x:c r="B36" s="94"/>
      <x:c r="C36" s="94"/>
      <x:c r="D36" s="94"/>
      <x:c r="E36" s="94"/>
      <x:c r="F36" s="94"/>
    </x:row>
  </x:sheetData>
  <x:mergeCells>
    <x:mergeCell ref="A1:F2"/>
    <x:mergeCell ref="A35:F36"/>
  </x:mergeCells>
  <x:dataValidations count="1">
    <x:dataValidation type="list" sqref="E5:E34">
      <x:formula1>"All 20,Set A (1–10),Set B (11–20)"</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0" hidden="0" customWidth="1"/>
    <x:col min="2" max="2" width="58" hidden="0" customWidth="1"/>
    <x:col min="3" max="3" width="58" hidden="0" customWidth="1"/>
    <x:col min="4" max="4" width="12" hidden="0" customWidth="1"/>
    <x:col min="5" max="5" width="12" hidden="0" customWidth="1"/>
    <x:col min="6" max="6" width="12" hidden="0" customWidth="1"/>
  </x:cols>
  <x:sheetData>
    <x:row r="1">
      <x:c r="A1" s="32" t="str">
        <x:v>FIVE-LENS EVALUATION WORKSHEET v0.1</x:v>
      </x:c>
      <x:c r="B1" s="32"/>
      <x:c r="C1" s="32"/>
      <x:c r="D1" s="32"/>
      <x:c r="E1" s="32"/>
      <x:c r="F1" s="32"/>
    </x:row>
    <x:row r="2">
      <x:c r="A2" s="32"/>
      <x:c r="B2" s="32"/>
      <x:c r="C2" s="32"/>
      <x:c r="D2" s="32"/>
      <x:c r="E2" s="32"/>
      <x:c r="F2" s="32"/>
    </x:row>
    <x:row r="3">
      <x:c r="A3" s="33"/>
      <x:c r="B3" s="33"/>
      <x:c r="C3" s="33"/>
      <x:c r="D3" s="33"/>
      <x:c r="E3" s="33"/>
      <x:c r="F3" s="33"/>
    </x:row>
    <x:row r="4">
      <x:c r="A4" s="11" t="str">
        <x:v>Case / Review ID</x:v>
      </x:c>
      <x:c r="B4" s="18" t="str"/>
      <x:c r="C4" s="33"/>
      <x:c r="D4" s="33"/>
      <x:c r="E4" s="33"/>
      <x:c r="F4" s="33"/>
    </x:row>
    <x:row r="5">
      <x:c r="A5" s="11" t="str">
        <x:v>Reviewer</x:v>
      </x:c>
      <x:c r="B5" s="18" t="str"/>
      <x:c r="C5" s="33"/>
      <x:c r="D5" s="33"/>
      <x:c r="E5" s="33"/>
      <x:c r="F5" s="33"/>
    </x:row>
    <x:row r="6">
      <x:c r="A6" s="11" t="str">
        <x:v>Date</x:v>
      </x:c>
      <x:c r="B6" s="18" t="str"/>
      <x:c r="C6" s="33"/>
      <x:c r="D6" s="33"/>
      <x:c r="E6" s="33"/>
      <x:c r="F6" s="33"/>
    </x:row>
    <x:row r="7">
      <x:c r="A7" s="11" t="str">
        <x:v>Domain</x:v>
      </x:c>
      <x:c r="B7" s="18" t="str"/>
      <x:c r="C7" s="33"/>
      <x:c r="D7" s="33"/>
      <x:c r="E7" s="33"/>
      <x:c r="F7" s="33"/>
    </x:row>
    <x:row r="8">
      <x:c r="A8" s="11" t="str">
        <x:v>AI system / model</x:v>
      </x:c>
      <x:c r="B8" s="18" t="str"/>
      <x:c r="C8" s="33"/>
      <x:c r="D8" s="33"/>
      <x:c r="E8" s="33"/>
      <x:c r="F8" s="33"/>
    </x:row>
    <x:row r="9">
      <x:c r="A9" s="11" t="str">
        <x:v>AI Output</x:v>
      </x:c>
      <x:c r="B9" s="18" t="str"/>
      <x:c r="C9" s="33"/>
      <x:c r="D9" s="33"/>
      <x:c r="E9" s="33"/>
      <x:c r="F9" s="33"/>
    </x:row>
    <x:row r="10">
      <x:c r="A10" s="11" t="str">
        <x:v>Intended Action</x:v>
      </x:c>
      <x:c r="B10" s="18" t="str"/>
      <x:c r="C10" s="33"/>
      <x:c r="D10" s="33"/>
      <x:c r="E10" s="33"/>
      <x:c r="F10" s="33"/>
    </x:row>
    <x:row r="11">
      <x:c r="A11" s="11" t="str">
        <x:v>Decision Owner</x:v>
      </x:c>
      <x:c r="B11" s="18" t="str"/>
      <x:c r="C11" s="33"/>
      <x:c r="D11" s="33"/>
      <x:c r="E11" s="33"/>
      <x:c r="F11" s="33"/>
    </x:row>
    <x:row r="12">
      <x:c r="A12" s="11" t="str">
        <x:v>Affected Parties</x:v>
      </x:c>
      <x:c r="B12" s="18" t="str"/>
      <x:c r="C12" s="33"/>
      <x:c r="D12" s="33"/>
      <x:c r="E12" s="33"/>
      <x:c r="F12" s="33"/>
    </x:row>
    <x:row r="13">
      <x:c r="A13" s="11" t="str">
        <x:v>Decision Objective</x:v>
      </x:c>
      <x:c r="B13" s="18" t="str"/>
      <x:c r="C13" s="33"/>
      <x:c r="D13" s="33"/>
      <x:c r="E13" s="33"/>
      <x:c r="F13" s="33"/>
    </x:row>
    <x:row r="14">
      <x:c r="A14" s="11" t="str">
        <x:v>Reversibility</x:v>
      </x:c>
      <x:c r="B14" s="18" t="str"/>
      <x:c r="C14" s="33"/>
      <x:c r="D14" s="33"/>
      <x:c r="E14" s="33"/>
      <x:c r="F14" s="33"/>
    </x:row>
    <x:row r="15">
      <x:c r="A15" s="11" t="str">
        <x:v>Consequence Level</x:v>
      </x:c>
      <x:c r="B15" s="18" t="str"/>
      <x:c r="C15" s="33"/>
      <x:c r="D15" s="33"/>
      <x:c r="E15" s="33"/>
      <x:c r="F15" s="33"/>
    </x:row>
    <x:row r="16">
      <x:c r="A16" s="33"/>
      <x:c r="B16" s="33"/>
      <x:c r="C16" s="33"/>
      <x:c r="D16" s="33"/>
      <x:c r="E16" s="33"/>
      <x:c r="F16" s="33"/>
    </x:row>
    <x:row r="17">
      <x:c r="A17" s="34" t="str">
        <x:v>AVAILABLE EVIDENCE</x:v>
      </x:c>
      <x:c r="B17" s="34"/>
      <x:c r="C17" s="34"/>
      <x:c r="D17" s="34"/>
      <x:c r="E17" s="34"/>
      <x:c r="F17" s="34"/>
    </x:row>
    <x:row r="18">
      <x:c r="A18" s="11" t="str">
        <x:v>AI-generated output</x:v>
      </x:c>
      <x:c r="B18" s="18" t="str"/>
      <x:c r="C18" s="33"/>
      <x:c r="D18" s="33"/>
      <x:c r="E18" s="33"/>
      <x:c r="F18" s="33"/>
    </x:row>
    <x:row r="19">
      <x:c r="A19" s="11" t="str">
        <x:v>Supporting data / sources</x:v>
      </x:c>
      <x:c r="B19" s="18" t="str"/>
      <x:c r="C19" s="33"/>
      <x:c r="D19" s="33"/>
      <x:c r="E19" s="33"/>
      <x:c r="F19" s="33"/>
    </x:row>
    <x:row r="20">
      <x:c r="A20" s="11" t="str">
        <x:v>Human / organizational context</x:v>
      </x:c>
      <x:c r="B20" s="18" t="str"/>
      <x:c r="C20" s="33"/>
      <x:c r="D20" s="33"/>
      <x:c r="E20" s="33"/>
      <x:c r="F20" s="33"/>
    </x:row>
    <x:row r="21">
      <x:c r="A21" s="11" t="str">
        <x:v>Known model limitations</x:v>
      </x:c>
      <x:c r="B21" s="18" t="str"/>
      <x:c r="C21" s="33"/>
      <x:c r="D21" s="33"/>
      <x:c r="E21" s="33"/>
      <x:c r="F21" s="33"/>
    </x:row>
    <x:row r="22">
      <x:c r="A22" s="11" t="str">
        <x:v>Relevant stakeholder information</x:v>
      </x:c>
      <x:c r="B22" s="18" t="str"/>
      <x:c r="C22" s="33"/>
      <x:c r="D22" s="33"/>
      <x:c r="E22" s="33"/>
      <x:c r="F22" s="33"/>
    </x:row>
    <x:row r="23">
      <x:c r="A23" s="11" t="str">
        <x:v>Known missing information</x:v>
      </x:c>
      <x:c r="B23" s="18" t="str"/>
      <x:c r="C23" s="33"/>
      <x:c r="D23" s="33"/>
      <x:c r="E23" s="33"/>
      <x:c r="F23" s="33"/>
    </x:row>
    <x:row r="24">
      <x:c r="A24" s="33"/>
      <x:c r="B24" s="33"/>
      <x:c r="C24" s="33"/>
      <x:c r="D24" s="33"/>
      <x:c r="E24" s="33"/>
      <x:c r="F24" s="33"/>
    </x:row>
    <x:row r="25">
      <x:c r="A25" s="34" t="str">
        <x:v>LENS — TRUST</x:v>
      </x:c>
      <x:c r="B25" s="34"/>
      <x:c r="C25" s="34"/>
      <x:c r="D25" s="34"/>
      <x:c r="E25" s="34"/>
      <x:c r="F25" s="34"/>
    </x:row>
    <x:row r="26">
      <x:c r="A26" s="50" t="str">
        <x:v>Can this output be relied upon sufficiently for the decision being considered?</x:v>
      </x:c>
      <x:c r="B26" s="50"/>
      <x:c r="C26" s="50"/>
      <x:c r="D26" s="50"/>
      <x:c r="E26" s="50"/>
      <x:c r="F26" s="50"/>
    </x:row>
    <x:row r="27">
      <x:c r="A27" s="43" t="str">
        <x:v>#</x:v>
      </x:c>
      <x:c r="B27" s="43" t="str">
        <x:v>Diagnostic question</x:v>
      </x:c>
      <x:c r="C27" s="43" t="str">
        <x:v>Reviewer response</x:v>
      </x:c>
      <x:c r="D27" s="33"/>
      <x:c r="E27" s="33"/>
      <x:c r="F27" s="33"/>
    </x:row>
    <x:row r="28">
      <x:c r="A28" s="58" t="n">
        <x:v>1</x:v>
      </x:c>
      <x:c r="B28" s="18" t="str">
        <x:v>What evidence supports the recommendation?</x:v>
      </x:c>
      <x:c r="C28" s="18" t="str"/>
      <x:c r="D28" s="33"/>
      <x:c r="E28" s="33"/>
      <x:c r="F28" s="33"/>
    </x:row>
    <x:row r="29">
      <x:c r="A29" s="58" t="n">
        <x:v>2</x:v>
      </x:c>
      <x:c r="B29" s="18" t="str">
        <x:v>Are decision-critical claims traceable to credible evidence?</x:v>
      </x:c>
      <x:c r="C29" s="18" t="str"/>
      <x:c r="D29" s="33"/>
      <x:c r="E29" s="33"/>
      <x:c r="F29" s="33"/>
    </x:row>
    <x:row r="30">
      <x:c r="A30" s="58" t="n">
        <x:v>3</x:v>
      </x:c>
      <x:c r="B30" s="18" t="str">
        <x:v>Could information be materially outdated?</x:v>
      </x:c>
      <x:c r="C30" s="18" t="str"/>
      <x:c r="D30" s="33"/>
      <x:c r="E30" s="33"/>
      <x:c r="F30" s="33"/>
    </x:row>
    <x:row r="31">
      <x:c r="A31" s="58" t="n">
        <x:v>4</x:v>
      </x:c>
      <x:c r="B31" s="18" t="str">
        <x:v>What uncertainty is present?</x:v>
      </x:c>
      <x:c r="C31" s="18" t="str"/>
      <x:c r="D31" s="33"/>
      <x:c r="E31" s="33"/>
      <x:c r="F31" s="33"/>
    </x:row>
    <x:row r="32">
      <x:c r="A32" s="58" t="n">
        <x:v>5</x:v>
      </x:c>
      <x:c r="B32" s="18" t="str">
        <x:v>Does the output communicate uncertainty appropriately?</x:v>
      </x:c>
      <x:c r="C32" s="18" t="str"/>
      <x:c r="D32" s="33"/>
      <x:c r="E32" s="33"/>
      <x:c r="F32" s="33"/>
    </x:row>
    <x:row r="33">
      <x:c r="A33" s="58" t="n">
        <x:v>6</x:v>
      </x:c>
      <x:c r="B33" s="18" t="str">
        <x:v>What relevant evidence may be missing?</x:v>
      </x:c>
      <x:c r="C33" s="18" t="str"/>
      <x:c r="D33" s="33"/>
      <x:c r="E33" s="33"/>
      <x:c r="F33" s="33"/>
    </x:row>
    <x:row r="34">
      <x:c r="A34" s="58" t="n">
        <x:v>7</x:v>
      </x:c>
      <x:c r="B34" s="18" t="str">
        <x:v>Does credible counterevidence exist?</x:v>
      </x:c>
      <x:c r="C34" s="18" t="str"/>
      <x:c r="D34" s="33"/>
      <x:c r="E34" s="33"/>
      <x:c r="F34" s="33"/>
    </x:row>
    <x:row r="35">
      <x:c r="A35" s="58" t="n">
        <x:v>8</x:v>
      </x:c>
      <x:c r="B35" s="18" t="str">
        <x:v>Is the AI operating within an appropriate scope?</x:v>
      </x:c>
      <x:c r="C35" s="18" t="str"/>
      <x:c r="D35" s="33"/>
      <x:c r="E35" s="33"/>
      <x:c r="F35" s="33"/>
    </x:row>
    <x:row r="36">
      <x:c r="A36" s="58" t="n">
        <x:v>9</x:v>
      </x:c>
      <x:c r="B36" s="18" t="str">
        <x:v>Does the language imply more certainty than the evidence supports?</x:v>
      </x:c>
      <x:c r="C36" s="18" t="str"/>
      <x:c r="D36" s="33"/>
      <x:c r="E36" s="33"/>
      <x:c r="F36" s="33"/>
    </x:row>
    <x:row r="37">
      <x:c r="A37" s="58" t="n">
        <x:v>10</x:v>
      </x:c>
      <x:c r="B37" s="18" t="str">
        <x:v>What should be independently verified before action?</x:v>
      </x:c>
      <x:c r="C37" s="18" t="str"/>
      <x:c r="D37" s="33"/>
      <x:c r="E37" s="33"/>
      <x:c r="F37" s="33"/>
    </x:row>
    <x:row r="38">
      <x:c r="A38" s="11" t="str">
        <x:v>Finding</x:v>
      </x:c>
      <x:c r="B38" s="18" t="str"/>
      <x:c r="C38" s="33"/>
      <x:c r="D38" s="33"/>
      <x:c r="E38" s="33"/>
      <x:c r="F38" s="33"/>
    </x:row>
    <x:row r="39">
      <x:c r="A39" s="11" t="str">
        <x:v>Evidence status</x:v>
      </x:c>
      <x:c r="B39" s="18" t="str"/>
      <x:c r="C39" s="33"/>
      <x:c r="D39" s="33"/>
      <x:c r="E39" s="33"/>
      <x:c r="F39" s="33"/>
    </x:row>
    <x:row r="40">
      <x:c r="A40" s="11" t="str">
        <x:v>Key unresolved issue</x:v>
      </x:c>
      <x:c r="B40" s="18" t="str"/>
      <x:c r="C40" s="33"/>
      <x:c r="D40" s="33"/>
      <x:c r="E40" s="33"/>
      <x:c r="F40" s="33"/>
    </x:row>
    <x:row r="41">
      <x:c r="A41" s="11" t="str">
        <x:v>Required mitigation</x:v>
      </x:c>
      <x:c r="B41" s="18" t="str"/>
      <x:c r="C41" s="33"/>
      <x:c r="D41" s="33"/>
      <x:c r="E41" s="33"/>
      <x:c r="F41" s="33"/>
    </x:row>
    <x:row r="42">
      <x:c r="A42" s="33"/>
      <x:c r="B42" s="33"/>
      <x:c r="C42" s="33"/>
      <x:c r="D42" s="33"/>
      <x:c r="E42" s="33"/>
      <x:c r="F42" s="33"/>
    </x:row>
    <x:row r="43">
      <x:c r="A43" s="34" t="str">
        <x:v>LENS — CONTEXT</x:v>
      </x:c>
      <x:c r="B43" s="34"/>
      <x:c r="C43" s="34"/>
      <x:c r="D43" s="34"/>
      <x:c r="E43" s="34"/>
      <x:c r="F43" s="34"/>
    </x:row>
    <x:row r="44">
      <x:c r="A44" s="50" t="str">
        <x:v>What circumstances could materially change how this output should be interpreted or acted upon?</x:v>
      </x:c>
      <x:c r="B44" s="50"/>
      <x:c r="C44" s="50"/>
      <x:c r="D44" s="50"/>
      <x:c r="E44" s="50"/>
      <x:c r="F44" s="50"/>
    </x:row>
    <x:row r="45">
      <x:c r="A45" s="43" t="str">
        <x:v>#</x:v>
      </x:c>
      <x:c r="B45" s="43" t="str">
        <x:v>Diagnostic question</x:v>
      </x:c>
      <x:c r="C45" s="43" t="str">
        <x:v>Reviewer response</x:v>
      </x:c>
      <x:c r="D45" s="33"/>
      <x:c r="E45" s="33"/>
      <x:c r="F45" s="33"/>
    </x:row>
    <x:row r="46">
      <x:c r="A46" s="58" t="n">
        <x:v>1</x:v>
      </x:c>
      <x:c r="B46" s="18" t="str">
        <x:v>What is the actual objective?</x:v>
      </x:c>
      <x:c r="C46" s="18" t="str"/>
      <x:c r="D46" s="33"/>
      <x:c r="E46" s="33"/>
      <x:c r="F46" s="33"/>
    </x:row>
    <x:row r="47">
      <x:c r="A47" s="58" t="n">
        <x:v>2</x:v>
      </x:c>
      <x:c r="B47" s="18" t="str">
        <x:v>What facts about the present situation may be missing?</x:v>
      </x:c>
      <x:c r="C47" s="18" t="str"/>
      <x:c r="D47" s="33"/>
      <x:c r="E47" s="33"/>
      <x:c r="F47" s="33"/>
    </x:row>
    <x:row r="48">
      <x:c r="A48" s="58" t="n">
        <x:v>3</x:v>
      </x:c>
      <x:c r="B48" s="18" t="str">
        <x:v>Could timing materially change the recommendation?</x:v>
      </x:c>
      <x:c r="C48" s="18" t="str"/>
      <x:c r="D48" s="33"/>
      <x:c r="E48" s="33"/>
      <x:c r="F48" s="33"/>
    </x:row>
    <x:row r="49">
      <x:c r="A49" s="58" t="n">
        <x:v>4</x:v>
      </x:c>
      <x:c r="B49" s="18" t="str">
        <x:v>What operational constraints are absent?</x:v>
      </x:c>
      <x:c r="C49" s="18" t="str"/>
      <x:c r="D49" s="33"/>
      <x:c r="E49" s="33"/>
      <x:c r="F49" s="33"/>
    </x:row>
    <x:row r="50">
      <x:c r="A50" s="58" t="n">
        <x:v>5</x:v>
      </x:c>
      <x:c r="B50" s="18" t="str">
        <x:v>What incentives affect the decision environment?</x:v>
      </x:c>
      <x:c r="C50" s="18" t="str"/>
      <x:c r="D50" s="33"/>
      <x:c r="E50" s="33"/>
      <x:c r="F50" s="33"/>
    </x:row>
    <x:row r="51">
      <x:c r="A51" s="58" t="n">
        <x:v>6</x:v>
      </x:c>
      <x:c r="B51" s="18" t="str">
        <x:v>What relevant history may matter?</x:v>
      </x:c>
      <x:c r="C51" s="18" t="str"/>
      <x:c r="D51" s="33"/>
      <x:c r="E51" s="33"/>
      <x:c r="F51" s="33"/>
    </x:row>
    <x:row r="52">
      <x:c r="A52" s="58" t="n">
        <x:v>7</x:v>
      </x:c>
      <x:c r="B52" s="18" t="str">
        <x:v>Which human or institutional relationships matter?</x:v>
      </x:c>
      <x:c r="C52" s="18" t="str"/>
      <x:c r="D52" s="33"/>
      <x:c r="E52" s="33"/>
      <x:c r="F52" s="33"/>
    </x:row>
    <x:row r="53">
      <x:c r="A53" s="58" t="n">
        <x:v>8</x:v>
      </x:c>
      <x:c r="B53" s="18" t="str">
        <x:v>What plausible alternative explanations exist?</x:v>
      </x:c>
      <x:c r="C53" s="18" t="str"/>
      <x:c r="D53" s="33"/>
      <x:c r="E53" s="33"/>
      <x:c r="F53" s="33"/>
    </x:row>
    <x:row r="54">
      <x:c r="A54" s="58" t="n">
        <x:v>9</x:v>
      </x:c>
      <x:c r="B54" s="18" t="str">
        <x:v>What conditions must be true for this recommendation to succeed?</x:v>
      </x:c>
      <x:c r="C54" s="18" t="str"/>
      <x:c r="D54" s="33"/>
      <x:c r="E54" s="33"/>
      <x:c r="F54" s="33"/>
    </x:row>
    <x:row r="55">
      <x:c r="A55" s="58" t="n">
        <x:v>10</x:v>
      </x:c>
      <x:c r="B55" s="18" t="str">
        <x:v>How costly would it be to discover later that the context was wrong?</x:v>
      </x:c>
      <x:c r="C55" s="18" t="str"/>
      <x:c r="D55" s="33"/>
      <x:c r="E55" s="33"/>
      <x:c r="F55" s="33"/>
    </x:row>
    <x:row r="56">
      <x:c r="A56" s="11" t="str">
        <x:v>Finding</x:v>
      </x:c>
      <x:c r="B56" s="18" t="str"/>
      <x:c r="C56" s="33"/>
      <x:c r="D56" s="33"/>
      <x:c r="E56" s="33"/>
      <x:c r="F56" s="33"/>
    </x:row>
    <x:row r="57">
      <x:c r="A57" s="11" t="str">
        <x:v>Evidence status</x:v>
      </x:c>
      <x:c r="B57" s="18" t="str"/>
      <x:c r="C57" s="33"/>
      <x:c r="D57" s="33"/>
      <x:c r="E57" s="33"/>
      <x:c r="F57" s="33"/>
    </x:row>
    <x:row r="58">
      <x:c r="A58" s="11" t="str">
        <x:v>Key unresolved issue</x:v>
      </x:c>
      <x:c r="B58" s="18" t="str"/>
      <x:c r="C58" s="33"/>
      <x:c r="D58" s="33"/>
      <x:c r="E58" s="33"/>
      <x:c r="F58" s="33"/>
    </x:row>
    <x:row r="59">
      <x:c r="A59" s="11" t="str">
        <x:v>Required mitigation</x:v>
      </x:c>
      <x:c r="B59" s="18" t="str"/>
      <x:c r="C59" s="33"/>
      <x:c r="D59" s="33"/>
      <x:c r="E59" s="33"/>
      <x:c r="F59" s="33"/>
    </x:row>
    <x:row r="60">
      <x:c r="A60" s="33"/>
      <x:c r="B60" s="33"/>
      <x:c r="C60" s="33"/>
      <x:c r="D60" s="33"/>
      <x:c r="E60" s="33"/>
      <x:c r="F60" s="33"/>
    </x:row>
    <x:row r="61">
      <x:c r="A61" s="34" t="str">
        <x:v>LENS — CULTURE</x:v>
      </x:c>
      <x:c r="B61" s="34"/>
      <x:c r="C61" s="34"/>
      <x:c r="D61" s="34"/>
      <x:c r="E61" s="34"/>
      <x:c r="F61" s="34"/>
    </x:row>
    <x:row r="62">
      <x:c r="A62" s="50" t="str">
        <x:v>Could cultural, linguistic, social, religious, historical, or value context materially affect interpretation or appropriateness?</x:v>
      </x:c>
      <x:c r="B62" s="50"/>
      <x:c r="C62" s="50"/>
      <x:c r="D62" s="50"/>
      <x:c r="E62" s="50"/>
      <x:c r="F62" s="50"/>
    </x:row>
    <x:row r="63">
      <x:c r="A63" s="43" t="str">
        <x:v>#</x:v>
      </x:c>
      <x:c r="B63" s="43" t="str">
        <x:v>Diagnostic question</x:v>
      </x:c>
      <x:c r="C63" s="43" t="str">
        <x:v>Reviewer response</x:v>
      </x:c>
      <x:c r="D63" s="33"/>
      <x:c r="E63" s="33"/>
      <x:c r="F63" s="33"/>
    </x:row>
    <x:row r="64">
      <x:c r="A64" s="58" t="n">
        <x:v>1</x:v>
      </x:c>
      <x:c r="B64" s="18" t="str">
        <x:v>Is cultural context actually relevant here?</x:v>
      </x:c>
      <x:c r="C64" s="18" t="str"/>
      <x:c r="D64" s="33"/>
      <x:c r="E64" s="33"/>
      <x:c r="F64" s="33"/>
    </x:row>
    <x:row r="65">
      <x:c r="A65" s="58" t="n">
        <x:v>2</x:v>
      </x:c>
      <x:c r="B65" s="18" t="str">
        <x:v>Could language, tone, translation, or idiom change meaning?</x:v>
      </x:c>
      <x:c r="C65" s="18" t="str"/>
      <x:c r="D65" s="33"/>
      <x:c r="E65" s="33"/>
      <x:c r="F65" s="33"/>
    </x:row>
    <x:row r="66">
      <x:c r="A66" s="58" t="n">
        <x:v>3</x:v>
      </x:c>
      <x:c r="B66" s="18" t="str">
        <x:v>Does the recommendation assume one social norm is universal?</x:v>
      </x:c>
      <x:c r="C66" s="18" t="str"/>
      <x:c r="D66" s="33"/>
      <x:c r="E66" s="33"/>
      <x:c r="F66" s="33"/>
    </x:row>
    <x:row r="67">
      <x:c r="A67" s="58" t="n">
        <x:v>4</x:v>
      </x:c>
      <x:c r="B67" s="18" t="str">
        <x:v>Could materially relevant values differ among affected stakeholders?</x:v>
      </x:c>
      <x:c r="C67" s="18" t="str"/>
      <x:c r="D67" s="33"/>
      <x:c r="E67" s="33"/>
      <x:c r="F67" s="33"/>
    </x:row>
    <x:row r="68">
      <x:c r="A68" s="58" t="n">
        <x:v>5</x:v>
      </x:c>
      <x:c r="B68" s="18" t="str">
        <x:v>Do local authority structures matter?</x:v>
      </x:c>
      <x:c r="C68" s="18" t="str"/>
      <x:c r="D68" s="33"/>
      <x:c r="E68" s="33"/>
      <x:c r="F68" s="33"/>
    </x:row>
    <x:row r="69">
      <x:c r="A69" s="58" t="n">
        <x:v>6</x:v>
      </x:c>
      <x:c r="B69" s="18" t="str">
        <x:v>Could the same communication create different interpretations?</x:v>
      </x:c>
      <x:c r="C69" s="18" t="str"/>
      <x:c r="D69" s="33"/>
      <x:c r="E69" s="33"/>
      <x:c r="F69" s="33"/>
    </x:row>
    <x:row r="70">
      <x:c r="A70" s="58" t="n">
        <x:v>7</x:v>
      </x:c>
      <x:c r="B70" s="18" t="str">
        <x:v>Would someone embedded in the relevant context notice something missing?</x:v>
      </x:c>
      <x:c r="C70" s="18" t="str"/>
      <x:c r="D70" s="33"/>
      <x:c r="E70" s="33"/>
      <x:c r="F70" s="33"/>
    </x:row>
    <x:row r="71">
      <x:c r="A71" s="58" t="n">
        <x:v>8</x:v>
      </x:c>
      <x:c r="B71" s="18" t="str">
        <x:v>Whose perspective may be underrepresented?</x:v>
      </x:c>
      <x:c r="C71" s="18" t="str"/>
      <x:c r="D71" s="33"/>
      <x:c r="E71" s="33"/>
      <x:c r="F71" s="33"/>
    </x:row>
    <x:row r="72">
      <x:c r="A72" s="58" t="n">
        <x:v>9</x:v>
      </x:c>
      <x:c r="B72" s="18" t="str">
        <x:v>Does only presentation require adaptation, or might the substantive recommendation change?</x:v>
      </x:c>
      <x:c r="C72" s="18" t="str"/>
      <x:c r="D72" s="33"/>
      <x:c r="E72" s="33"/>
      <x:c r="F72" s="33"/>
    </x:row>
    <x:row r="73">
      <x:c r="A73" s="58" t="n">
        <x:v>10</x:v>
      </x:c>
      <x:c r="B73" s="18" t="str">
        <x:v>Are we improperly applying a group-level assumption to an individual?</x:v>
      </x:c>
      <x:c r="C73" s="18" t="str"/>
      <x:c r="D73" s="33"/>
      <x:c r="E73" s="33"/>
      <x:c r="F73" s="33"/>
    </x:row>
    <x:row r="74">
      <x:c r="A74" s="11" t="str">
        <x:v>Finding</x:v>
      </x:c>
      <x:c r="B74" s="18" t="str"/>
      <x:c r="C74" s="33"/>
      <x:c r="D74" s="33"/>
      <x:c r="E74" s="33"/>
      <x:c r="F74" s="33"/>
    </x:row>
    <x:row r="75">
      <x:c r="A75" s="11" t="str">
        <x:v>Evidence status</x:v>
      </x:c>
      <x:c r="B75" s="18" t="str"/>
      <x:c r="C75" s="33"/>
      <x:c r="D75" s="33"/>
      <x:c r="E75" s="33"/>
      <x:c r="F75" s="33"/>
    </x:row>
    <x:row r="76">
      <x:c r="A76" s="11" t="str">
        <x:v>Key unresolved issue</x:v>
      </x:c>
      <x:c r="B76" s="18" t="str"/>
      <x:c r="C76" s="33"/>
      <x:c r="D76" s="33"/>
      <x:c r="E76" s="33"/>
      <x:c r="F76" s="33"/>
    </x:row>
    <x:row r="77">
      <x:c r="A77" s="11" t="str">
        <x:v>Required mitigation</x:v>
      </x:c>
      <x:c r="B77" s="18" t="str"/>
      <x:c r="C77" s="33"/>
      <x:c r="D77" s="33"/>
      <x:c r="E77" s="33"/>
      <x:c r="F77" s="33"/>
    </x:row>
    <x:row r="78">
      <x:c r="A78" s="33"/>
      <x:c r="B78" s="33"/>
      <x:c r="C78" s="33"/>
      <x:c r="D78" s="33"/>
      <x:c r="E78" s="33"/>
      <x:c r="F78" s="33"/>
    </x:row>
    <x:row r="79">
      <x:c r="A79" s="34" t="str">
        <x:v>LENS — BEHAVIOR</x:v>
      </x:c>
      <x:c r="B79" s="34"/>
      <x:c r="C79" s="34"/>
      <x:c r="D79" s="34"/>
      <x:c r="E79" s="34"/>
      <x:c r="F79" s="34"/>
    </x:row>
    <x:row r="80">
      <x:c r="A80" s="50" t="str">
        <x:v>How might presenting this output influence the person making the decision?</x:v>
      </x:c>
      <x:c r="B80" s="50"/>
      <x:c r="C80" s="50"/>
      <x:c r="D80" s="50"/>
      <x:c r="E80" s="50"/>
      <x:c r="F80" s="50"/>
    </x:row>
    <x:row r="81">
      <x:c r="A81" s="43" t="str">
        <x:v>#</x:v>
      </x:c>
      <x:c r="B81" s="43" t="str">
        <x:v>Diagnostic question</x:v>
      </x:c>
      <x:c r="C81" s="43" t="str">
        <x:v>Reviewer response</x:v>
      </x:c>
      <x:c r="D81" s="33"/>
      <x:c r="E81" s="33"/>
      <x:c r="F81" s="33"/>
    </x:row>
    <x:row r="82">
      <x:c r="A82" s="58" t="n">
        <x:v>1</x:v>
      </x:c>
      <x:c r="B82" s="18" t="str">
        <x:v>Could the user defer to the output primarily because it came from AI?</x:v>
      </x:c>
      <x:c r="C82" s="18" t="str"/>
      <x:c r="D82" s="33"/>
      <x:c r="E82" s="33"/>
      <x:c r="F82" s="33"/>
    </x:row>
    <x:row r="83">
      <x:c r="A83" s="58" t="n">
        <x:v>2</x:v>
      </x:c>
      <x:c r="B83" s="18" t="str">
        <x:v>Does the presentation imply inappropriate authority?</x:v>
      </x:c>
      <x:c r="C83" s="18" t="str"/>
      <x:c r="D83" s="33"/>
      <x:c r="E83" s="33"/>
      <x:c r="F83" s="33"/>
    </x:row>
    <x:row r="84">
      <x:c r="A84" s="58" t="n">
        <x:v>3</x:v>
      </x:c>
      <x:c r="B84" s="18" t="str">
        <x:v>Could framing materially affect the human response?</x:v>
      </x:c>
      <x:c r="C84" s="18" t="str"/>
      <x:c r="D84" s="33"/>
      <x:c r="E84" s="33"/>
      <x:c r="F84" s="33"/>
    </x:row>
    <x:row r="85">
      <x:c r="A85" s="58" t="n">
        <x:v>4</x:v>
      </x:c>
      <x:c r="B85" s="18" t="str">
        <x:v>Could the initial AI recommendation anchor later judgment?</x:v>
      </x:c>
      <x:c r="C85" s="18" t="str"/>
      <x:c r="D85" s="33"/>
      <x:c r="E85" s="33"/>
      <x:c r="F85" s="33"/>
    </x:row>
    <x:row r="86">
      <x:c r="A86" s="58" t="n">
        <x:v>5</x:v>
      </x:c>
      <x:c r="B86" s="18" t="str">
        <x:v>Could presentation create unnecessary fear, urgency, shame, reassurance, or confidence?</x:v>
      </x:c>
      <x:c r="C86" s="18" t="str"/>
      <x:c r="D86" s="33"/>
      <x:c r="E86" s="33"/>
      <x:c r="F86" s="33"/>
    </x:row>
    <x:row r="87">
      <x:c r="A87" s="58" t="n">
        <x:v>6</x:v>
      </x:c>
      <x:c r="B87" s="18" t="str">
        <x:v>Does the interaction preserve meaningful choice?</x:v>
      </x:c>
      <x:c r="C87" s="18" t="str"/>
      <x:c r="D87" s="33"/>
      <x:c r="E87" s="33"/>
      <x:c r="F87" s="33"/>
    </x:row>
    <x:row r="88">
      <x:c r="A88" s="58" t="n">
        <x:v>7</x:v>
      </x:c>
      <x:c r="B88" s="18" t="str">
        <x:v>Can the human easily challenge the recommendation?</x:v>
      </x:c>
      <x:c r="C88" s="18" t="str"/>
      <x:c r="D88" s="33"/>
      <x:c r="E88" s="33"/>
      <x:c r="F88" s="33"/>
    </x:row>
    <x:row r="89">
      <x:c r="A89" s="58" t="n">
        <x:v>8</x:v>
      </x:c>
      <x:c r="B89" s="18" t="str">
        <x:v>Are reasonable alternatives visible?</x:v>
      </x:c>
      <x:c r="C89" s="18" t="str"/>
      <x:c r="D89" s="33"/>
      <x:c r="E89" s="33"/>
      <x:c r="F89" s="33"/>
    </x:row>
    <x:row r="90">
      <x:c r="A90" s="58" t="n">
        <x:v>9</x:v>
      </x:c>
      <x:c r="B90" s="18" t="str">
        <x:v>Should additional friction exist before action?</x:v>
      </x:c>
      <x:c r="C90" s="18" t="str"/>
      <x:c r="D90" s="33"/>
      <x:c r="E90" s="33"/>
      <x:c r="F90" s="33"/>
    </x:row>
    <x:row r="91">
      <x:c r="A91" s="58" t="n">
        <x:v>10</x:v>
      </x:c>
      <x:c r="B91" s="18" t="str">
        <x:v>Could repeated use encourage inappropriate outsourcing of judgment?</x:v>
      </x:c>
      <x:c r="C91" s="18" t="str"/>
      <x:c r="D91" s="33"/>
      <x:c r="E91" s="33"/>
      <x:c r="F91" s="33"/>
    </x:row>
    <x:row r="92">
      <x:c r="A92" s="11" t="str">
        <x:v>Finding</x:v>
      </x:c>
      <x:c r="B92" s="18" t="str"/>
      <x:c r="C92" s="33"/>
      <x:c r="D92" s="33"/>
      <x:c r="E92" s="33"/>
      <x:c r="F92" s="33"/>
    </x:row>
    <x:row r="93">
      <x:c r="A93" s="11" t="str">
        <x:v>Evidence status</x:v>
      </x:c>
      <x:c r="B93" s="18" t="str"/>
      <x:c r="C93" s="33"/>
      <x:c r="D93" s="33"/>
      <x:c r="E93" s="33"/>
      <x:c r="F93" s="33"/>
    </x:row>
    <x:row r="94">
      <x:c r="A94" s="11" t="str">
        <x:v>Key unresolved issue</x:v>
      </x:c>
      <x:c r="B94" s="18" t="str"/>
      <x:c r="C94" s="33"/>
      <x:c r="D94" s="33"/>
      <x:c r="E94" s="33"/>
      <x:c r="F94" s="33"/>
    </x:row>
    <x:row r="95">
      <x:c r="A95" s="11" t="str">
        <x:v>Required mitigation</x:v>
      </x:c>
      <x:c r="B95" s="18" t="str"/>
      <x:c r="C95" s="33"/>
      <x:c r="D95" s="33"/>
      <x:c r="E95" s="33"/>
      <x:c r="F95" s="33"/>
    </x:row>
    <x:row r="96">
      <x:c r="A96" s="33"/>
      <x:c r="B96" s="33"/>
      <x:c r="C96" s="33"/>
      <x:c r="D96" s="33"/>
      <x:c r="E96" s="33"/>
      <x:c r="F96" s="33"/>
    </x:row>
    <x:row r="97">
      <x:c r="A97" s="34" t="str">
        <x:v>LENS — CONSEQUENCE</x:v>
      </x:c>
      <x:c r="B97" s="34"/>
      <x:c r="C97" s="34"/>
      <x:c r="D97" s="34"/>
      <x:c r="E97" s="34"/>
      <x:c r="F97" s="34"/>
    </x:row>
    <x:row r="98">
      <x:c r="A98" s="50" t="str">
        <x:v>What could happen if someone acts on this recommendation?</x:v>
      </x:c>
      <x:c r="B98" s="50"/>
      <x:c r="C98" s="50"/>
      <x:c r="D98" s="50"/>
      <x:c r="E98" s="50"/>
      <x:c r="F98" s="50"/>
    </x:row>
    <x:row r="99">
      <x:c r="A99" s="43" t="str">
        <x:v>#</x:v>
      </x:c>
      <x:c r="B99" s="43" t="str">
        <x:v>Diagnostic question</x:v>
      </x:c>
      <x:c r="C99" s="43" t="str">
        <x:v>Reviewer response</x:v>
      </x:c>
      <x:c r="D99" s="33"/>
      <x:c r="E99" s="33"/>
      <x:c r="F99" s="33"/>
    </x:row>
    <x:row r="100">
      <x:c r="A100" s="58" t="n">
        <x:v>1</x:v>
      </x:c>
      <x:c r="B100" s="18" t="str">
        <x:v>What happens immediately?</x:v>
      </x:c>
      <x:c r="C100" s="18" t="str"/>
      <x:c r="D100" s="33"/>
      <x:c r="E100" s="33"/>
      <x:c r="F100" s="33"/>
    </x:row>
    <x:row r="101">
      <x:c r="A101" s="58" t="n">
        <x:v>2</x:v>
      </x:c>
      <x:c r="B101" s="18" t="str">
        <x:v>Who benefits?</x:v>
      </x:c>
      <x:c r="C101" s="18" t="str"/>
      <x:c r="D101" s="33"/>
      <x:c r="E101" s="33"/>
      <x:c r="F101" s="33"/>
    </x:row>
    <x:row r="102">
      <x:c r="A102" s="58" t="n">
        <x:v>3</x:v>
      </x:c>
      <x:c r="B102" s="18" t="str">
        <x:v>Who bears risk?</x:v>
      </x:c>
      <x:c r="C102" s="18" t="str"/>
      <x:c r="D102" s="33"/>
      <x:c r="E102" s="33"/>
      <x:c r="F102" s="33"/>
    </x:row>
    <x:row r="103">
      <x:c r="A103" s="58" t="n">
        <x:v>4</x:v>
      </x:c>
      <x:c r="B103" s="18" t="str">
        <x:v>How severe could an incorrect decision be?</x:v>
      </x:c>
      <x:c r="C103" s="18" t="str"/>
      <x:c r="D103" s="33"/>
      <x:c r="E103" s="33"/>
      <x:c r="F103" s="33"/>
    </x:row>
    <x:row r="104">
      <x:c r="A104" s="58" t="n">
        <x:v>5</x:v>
      </x:c>
      <x:c r="B104" s="18" t="str">
        <x:v>How reversible is the action?</x:v>
      </x:c>
      <x:c r="C104" s="18" t="str"/>
      <x:c r="D104" s="33"/>
      <x:c r="E104" s="33"/>
      <x:c r="F104" s="33"/>
    </x:row>
    <x:row r="105">
      <x:c r="A105" s="58" t="n">
        <x:v>6</x:v>
      </x:c>
      <x:c r="B105" s="18" t="str">
        <x:v>What second-order effects are plausible?</x:v>
      </x:c>
      <x:c r="C105" s="18" t="str"/>
      <x:c r="D105" s="33"/>
      <x:c r="E105" s="33"/>
      <x:c r="F105" s="33"/>
    </x:row>
    <x:row r="106">
      <x:c r="A106" s="58" t="n">
        <x:v>7</x:v>
      </x:c>
      <x:c r="B106" s="18" t="str">
        <x:v>Could harms or benefits be unevenly distributed?</x:v>
      </x:c>
      <x:c r="C106" s="18" t="str"/>
      <x:c r="D106" s="33"/>
      <x:c r="E106" s="33"/>
      <x:c r="F106" s="33"/>
    </x:row>
    <x:row r="107">
      <x:c r="A107" s="58" t="n">
        <x:v>8</x:v>
      </x:c>
      <x:c r="B107" s="18" t="str">
        <x:v>Could this decision create a precedent?</x:v>
      </x:c>
      <x:c r="C107" s="18" t="str"/>
      <x:c r="D107" s="33"/>
      <x:c r="E107" s="33"/>
      <x:c r="F107" s="33"/>
    </x:row>
    <x:row r="108">
      <x:c r="A108" s="58" t="n">
        <x:v>9</x:v>
      </x:c>
      <x:c r="B108" s="18" t="str">
        <x:v>What happens if this decision pattern is repeated at scale?</x:v>
      </x:c>
      <x:c r="C108" s="18" t="str"/>
      <x:c r="D108" s="33"/>
      <x:c r="E108" s="33"/>
      <x:c r="F108" s="33"/>
    </x:row>
    <x:row r="109">
      <x:c r="A109" s="58" t="n">
        <x:v>10</x:v>
      </x:c>
      <x:c r="B109" s="18" t="str">
        <x:v>What is the worst credible—not merely imaginable—outcome?</x:v>
      </x:c>
      <x:c r="C109" s="18" t="str"/>
      <x:c r="D109" s="33"/>
      <x:c r="E109" s="33"/>
      <x:c r="F109" s="33"/>
    </x:row>
    <x:row r="110">
      <x:c r="A110" s="11" t="str">
        <x:v>Finding</x:v>
      </x:c>
      <x:c r="B110" s="18" t="str"/>
      <x:c r="C110" s="33"/>
      <x:c r="D110" s="33"/>
      <x:c r="E110" s="33"/>
      <x:c r="F110" s="33"/>
    </x:row>
    <x:row r="111">
      <x:c r="A111" s="11" t="str">
        <x:v>Evidence status</x:v>
      </x:c>
      <x:c r="B111" s="18" t="str"/>
      <x:c r="C111" s="33"/>
      <x:c r="D111" s="33"/>
      <x:c r="E111" s="33"/>
      <x:c r="F111" s="33"/>
    </x:row>
    <x:row r="112">
      <x:c r="A112" s="11" t="str">
        <x:v>Key unresolved issue</x:v>
      </x:c>
      <x:c r="B112" s="18" t="str"/>
      <x:c r="C112" s="33"/>
      <x:c r="D112" s="33"/>
      <x:c r="E112" s="33"/>
      <x:c r="F112" s="33"/>
    </x:row>
    <x:row r="113">
      <x:c r="A113" s="11" t="str">
        <x:v>Required mitigation</x:v>
      </x:c>
      <x:c r="B113" s="18" t="str"/>
      <x:c r="C113" s="33"/>
      <x:c r="D113" s="33"/>
      <x:c r="E113" s="33"/>
      <x:c r="F113" s="33"/>
    </x:row>
    <x:row r="114">
      <x:c r="A114" s="33"/>
      <x:c r="B114" s="33"/>
      <x:c r="C114" s="33"/>
      <x:c r="D114" s="33"/>
      <x:c r="E114" s="33"/>
      <x:c r="F114" s="33"/>
    </x:row>
    <x:row r="115">
      <x:c r="A115" s="34" t="str">
        <x:v>CROSS-LENS REVIEW &amp; FINAL DECISION</x:v>
      </x:c>
      <x:c r="B115" s="34"/>
      <x:c r="C115" s="34"/>
      <x:c r="D115" s="34"/>
      <x:c r="E115" s="34"/>
      <x:c r="F115" s="34"/>
    </x:row>
    <x:row r="116">
      <x:c r="A116" s="11" t="str">
        <x:v>Which findings interact?</x:v>
      </x:c>
      <x:c r="B116" s="18" t="str"/>
      <x:c r="C116" s="33"/>
      <x:c r="D116" s="33"/>
      <x:c r="E116" s="33"/>
      <x:c r="F116" s="33"/>
    </x:row>
    <x:row r="117">
      <x:c r="A117" s="11" t="str">
        <x:v>Do multiple moderate issues combine into a larger concern?</x:v>
      </x:c>
      <x:c r="B117" s="18" t="str"/>
      <x:c r="C117" s="33"/>
      <x:c r="D117" s="33"/>
      <x:c r="E117" s="33"/>
      <x:c r="F117" s="33"/>
    </x:row>
    <x:row r="118">
      <x:c r="A118" s="11" t="str">
        <x:v>Does uncertainty compound across lenses?</x:v>
      </x:c>
      <x:c r="B118" s="18" t="str"/>
      <x:c r="C118" s="33"/>
      <x:c r="D118" s="33"/>
      <x:c r="E118" s="33"/>
      <x:c r="F118" s="33"/>
    </x:row>
    <x:row r="119">
      <x:c r="A119" s="11" t="str">
        <x:v>Could solving one problem worsen another?</x:v>
      </x:c>
      <x:c r="B119" s="18" t="str"/>
      <x:c r="C119" s="33"/>
      <x:c r="D119" s="33"/>
      <x:c r="E119" s="33"/>
      <x:c r="F119" s="33"/>
    </x:row>
    <x:row r="120">
      <x:c r="A120" s="11" t="str">
        <x:v>Which lens currently dominates the decision?</x:v>
      </x:c>
      <x:c r="B120" s="18" t="str"/>
      <x:c r="C120" s="33"/>
      <x:c r="D120" s="33"/>
      <x:c r="E120" s="33"/>
      <x:c r="F120" s="33"/>
    </x:row>
    <x:row r="121">
      <x:c r="A121" s="11" t="str">
        <x:v>Is that dominance justified?</x:v>
      </x:c>
      <x:c r="B121" s="18" t="str"/>
      <x:c r="C121" s="33"/>
      <x:c r="D121" s="33"/>
      <x:c r="E121" s="33"/>
      <x:c r="F121" s="33"/>
    </x:row>
    <x:row r="122">
      <x:c r="A122" s="11" t="str">
        <x:v>Final Action State</x:v>
      </x:c>
      <x:c r="B122" s="18" t="str"/>
      <x:c r="C122" s="33"/>
      <x:c r="D122" s="33"/>
      <x:c r="E122" s="33"/>
      <x:c r="F122" s="33"/>
    </x:row>
    <x:row r="123">
      <x:c r="A123" s="11" t="str">
        <x:v>Required actions before proceeding</x:v>
      </x:c>
      <x:c r="B123" s="18" t="str"/>
      <x:c r="C123" s="33"/>
      <x:c r="D123" s="33"/>
      <x:c r="E123" s="33"/>
      <x:c r="F123" s="33"/>
    </x:row>
    <x:row r="124">
      <x:c r="A124" s="11" t="str">
        <x:v>Final human decision</x:v>
      </x:c>
      <x:c r="B124" s="18" t="str"/>
      <x:c r="C124" s="33"/>
      <x:c r="D124" s="33"/>
      <x:c r="E124" s="33"/>
      <x:c r="F124" s="33"/>
    </x:row>
    <x:row r="125">
      <x:c r="A125" s="11" t="str">
        <x:v>Human decision owner</x:v>
      </x:c>
      <x:c r="B125" s="18" t="str"/>
      <x:c r="C125" s="33"/>
      <x:c r="D125" s="33"/>
      <x:c r="E125" s="33"/>
      <x:c r="F125" s="33"/>
    </x:row>
    <x:row r="126">
      <x:c r="A126" s="11" t="str">
        <x:v>Five-sentence review summary</x:v>
      </x:c>
      <x:c r="B126" s="18" t="str"/>
      <x:c r="C126" s="33"/>
      <x:c r="D126" s="33"/>
      <x:c r="E126" s="33"/>
      <x:c r="F126" s="33"/>
    </x:row>
    <x:row r="127">
      <x:c r="A127" s="33"/>
      <x:c r="B127" s="33"/>
      <x:c r="C127" s="33"/>
      <x:c r="D127" s="33"/>
      <x:c r="E127" s="33"/>
      <x:c r="F127" s="33"/>
    </x:row>
    <x:row r="128">
      <x:c r="A128" s="33"/>
      <x:c r="B128" s="33"/>
      <x:c r="C128" s="33"/>
      <x:c r="D128" s="33"/>
      <x:c r="E128" s="33"/>
      <x:c r="F128" s="33"/>
    </x:row>
  </x:sheetData>
  <x:mergeCells>
    <x:mergeCell ref="A1:F2"/>
    <x:mergeCell ref="A17:F17"/>
    <x:mergeCell ref="A25:F25"/>
    <x:mergeCell ref="A26:F26"/>
    <x:mergeCell ref="A43:F43"/>
    <x:mergeCell ref="A44:F44"/>
    <x:mergeCell ref="A61:F61"/>
    <x:mergeCell ref="A62:F62"/>
    <x:mergeCell ref="A79:F79"/>
    <x:mergeCell ref="A80:F80"/>
    <x:mergeCell ref="A97:F97"/>
    <x:mergeCell ref="A98:F98"/>
    <x:mergeCell ref="A115:F115"/>
  </x:mergeCells>
  <x:dataValidations count="13">
    <x:dataValidation type="list" sqref="B14">
      <x:formula1>"High,Medium,Low"</x:formula1>
    </x:dataValidation>
    <x:dataValidation type="list" sqref="B15">
      <x:formula1>"Limited,Meaningful,Serious"</x:formula1>
    </x:dataValidation>
    <x:dataValidation type="list" sqref="B38">
      <x:formula1>"Clear,Qualify,Material,Critical,Not Material"</x:formula1>
    </x:dataValidation>
    <x:dataValidation type="list" sqref="B39">
      <x:formula1>"Sufficient,Partial,Insufficient"</x:formula1>
    </x:dataValidation>
    <x:dataValidation type="list" sqref="B56">
      <x:formula1>"Clear,Qualify,Material,Critical,Not Material"</x:formula1>
    </x:dataValidation>
    <x:dataValidation type="list" sqref="B57">
      <x:formula1>"Sufficient,Partial,Insufficient"</x:formula1>
    </x:dataValidation>
    <x:dataValidation type="list" sqref="B74">
      <x:formula1>"Clear,Qualify,Material,Critical,Not Material"</x:formula1>
    </x:dataValidation>
    <x:dataValidation type="list" sqref="B75">
      <x:formula1>"Sufficient,Partial,Insufficient"</x:formula1>
    </x:dataValidation>
    <x:dataValidation type="list" sqref="B92">
      <x:formula1>"Clear,Qualify,Material,Critical,Not Material"</x:formula1>
    </x:dataValidation>
    <x:dataValidation type="list" sqref="B93">
      <x:formula1>"Sufficient,Partial,Insufficient"</x:formula1>
    </x:dataValidation>
    <x:dataValidation type="list" sqref="B110">
      <x:formula1>"Clear,Qualify,Material,Critical,Not Material"</x:formula1>
    </x:dataValidation>
    <x:dataValidation type="list" sqref="B111">
      <x:formula1>"Sufficient,Partial,Insufficient"</x:formula1>
    </x:dataValidation>
    <x:dataValidation type="list" sqref="B122">
      <x:formula1>"Proceed,Adapt,Escalate,Defer,Stop"</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0" hidden="0" customWidth="1"/>
    <x:col min="2" max="2" width="24" hidden="0" customWidth="1"/>
    <x:col min="3" max="3" width="42" hidden="0" customWidth="1"/>
    <x:col min="4" max="4" width="72" hidden="0" customWidth="1"/>
    <x:col min="5" max="5" width="30" hidden="0" customWidth="1"/>
    <x:col min="6" max="6" width="20" hidden="0" customWidth="1"/>
  </x:cols>
  <x:sheetData>
    <x:row r="1">
      <x:c r="A1" s="4" t="str">
        <x:v>OTHALYX FIVE-LENS BENCHMARK SET v0.1 — 20 SYNTHETIC CASES</x:v>
      </x:c>
      <x:c r="B1" s="4"/>
      <x:c r="C1" s="4"/>
      <x:c r="D1" s="4"/>
      <x:c r="E1" s="4"/>
      <x:c r="F1" s="4"/>
    </x:row>
    <x:row r="2">
      <x:c r="A2" s="4"/>
      <x:c r="B2" s="4"/>
      <x:c r="C2" s="4"/>
      <x:c r="D2" s="4"/>
      <x:c r="E2" s="4"/>
      <x:c r="F2" s="4"/>
    </x:row>
    <x:row r="4">
      <x:c r="A4" s="43" t="str">
        <x:v>Case ID</x:v>
      </x:c>
      <x:c r="B4" s="43" t="str">
        <x:v>Domain</x:v>
      </x:c>
      <x:c r="C4" s="43" t="str">
        <x:v>AI Output</x:v>
      </x:c>
      <x:c r="D4" s="43" t="str">
        <x:v>Available Information</x:v>
      </x:c>
      <x:c r="E4" s="43" t="str">
        <x:v>Intended Action</x:v>
      </x:c>
      <x:c r="F4" s="43" t="str">
        <x:v>Reversibility</x:v>
      </x:c>
    </x:row>
    <x:row r="5" ht="78" customHeight="1">
      <x:c r="A5" s="61" t="str">
        <x:v>01</x:v>
      </x:c>
      <x:c r="B5" s="18" t="str">
        <x:v>Human Resources</x:v>
      </x:c>
      <x:c r="C5" s="18" t="str">
        <x:v>Terminate Employee A for persistent underperformance.</x:v>
      </x:c>
      <x:c r="D5" s="18" t="str">
        <x:v>Employee A's productivity is 21% below team average over six months. Three months ago, Employee A transferred from Customer Support to Enterprise Implementation. The AI compares all six months against Customer Support benchmarks. The recommendation is presented as a single preferred action. No qualitative performance reviews were included.</x:v>
      </x:c>
      <x:c r="E5" s="18" t="str">
        <x:v>Employment termination</x:v>
      </x:c>
      <x:c r="F5" s="18" t="str">
        <x:v>Low</x:v>
      </x:c>
    </x:row>
    <x:row r="6" ht="78" customHeight="1">
      <x:c r="A6" s="61" t="str">
        <x:v>02</x:v>
      </x:c>
      <x:c r="B6" s="18" t="str">
        <x:v>Procurement</x:v>
      </x:c>
      <x:c r="C6" s="18" t="str">
        <x:v>Select Supplier B. It presents the lowest financial and operational risk.</x:v>
      </x:c>
      <x:c r="D6" s="18" t="str">
        <x:v>The model reviewed financial statements, delivery history, customer concentration, and pricing. Supplier B's financial statements are 26 months old. Suppliers A and C have financial data less than six months old. Supplier B has the strongest five-year delivery record.</x:v>
      </x:c>
      <x:c r="E6" s="18" t="str">
        <x:v>Three-year supplier contract</x:v>
      </x:c>
      <x:c r="F6" s="18" t="str">
        <x:v>Medium</x:v>
      </x:c>
    </x:row>
    <x:row r="7" ht="78" customHeight="1">
      <x:c r="A7" s="61" t="str">
        <x:v>03</x:v>
      </x:c>
      <x:c r="B7" s="18" t="str">
        <x:v>Enterprise Technology</x:v>
      </x:c>
      <x:c r="C7" s="18" t="str">
        <x:v>Proceed with the software rollout to all 220 employees.</x:v>
      </x:c>
      <x:c r="D7" s="18" t="str">
        <x:v>A six-week pilot involved 30 employees. Pilot satisfaction was 91%. No critical bugs were reported. Pilot users were entirely from Operations and Finance. The software will also be used by Legal, Sales, and Customer Support. The vendor offers a reversible staged rollout at no additional cost.</x:v>
      </x:c>
      <x:c r="E7" s="18" t="str">
        <x:v>Company-wide deployment</x:v>
      </x:c>
      <x:c r="F7" s="18" t="str">
        <x:v>High</x:v>
      </x:c>
    </x:row>
    <x:row r="8" ht="78" customHeight="1">
      <x:c r="A8" s="61" t="str">
        <x:v>04</x:v>
      </x:c>
      <x:c r="B8" s="18" t="str">
        <x:v>Customer Experience</x:v>
      </x:c>
      <x:c r="C8" s="18" t="str">
        <x:v>Your refund request has been denied because it falls outside our 30-day return policy.</x:v>
      </x:c>
      <x:c r="D8" s="18" t="str">
        <x:v>The statement is factually correct. The customer is communicating in a language translated automatically by the system. Customer-service leadership confirms that refund policy is identical in all markets. Tone expectations may differ among markets. No money has yet been lost by sending the message.</x:v>
      </x:c>
      <x:c r="E8" s="18" t="str">
        <x:v>Send automated response</x:v>
      </x:c>
      <x:c r="F8" s="18" t="str">
        <x:v>High</x:v>
      </x:c>
    </x:row>
    <x:row r="9" ht="78" customHeight="1">
      <x:c r="A9" s="61" t="str">
        <x:v>05</x:v>
      </x:c>
      <x:c r="B9" s="18" t="str">
        <x:v>Financial Services</x:v>
      </x:c>
      <x:c r="C9" s="18" t="str">
        <x:v>Increase the fraud-detection threshold from 0.76 to 0.88.</x:v>
      </x:c>
      <x:c r="D9" s="18" t="str">
        <x:v>Simulation predicts fraud losses fall by 14%, while legitimate transactions declined by the system increase from 1.1% to 3.8%. Most false declines affect first-time customers. The analysis optimizes only fraud-loss reduction.</x:v>
      </x:c>
      <x:c r="E9" s="18" t="str">
        <x:v>Change fraud-control threshold</x:v>
      </x:c>
      <x:c r="F9" s="18" t="str">
        <x:v>High</x:v>
      </x:c>
    </x:row>
    <x:row r="10" ht="78" customHeight="1">
      <x:c r="A10" s="61" t="str">
        <x:v>06</x:v>
      </x:c>
      <x:c r="B10" s="18" t="str">
        <x:v>Healthcare Operations</x:v>
      </x:c>
      <x:c r="C10" s="18" t="str">
        <x:v>Patient is suitable for routine discharge.</x:v>
      </x:c>
      <x:c r="D10" s="18" t="str">
        <x:v>Vitals are stable. Lab results meet discharge criteria. The model has no access to a note stating that the patient lives alone and reported difficulty walking to the bathroom that morning. A clinician makes the final discharge decision.</x:v>
      </x:c>
      <x:c r="E10" s="18" t="str">
        <x:v>Discharge patient</x:v>
      </x:c>
      <x:c r="F10" s="18" t="str">
        <x:v>Low to Medium</x:v>
      </x:c>
    </x:row>
    <x:row r="11" ht="78" customHeight="1">
      <x:c r="A11" s="61" t="str">
        <x:v>07</x:v>
      </x:c>
      <x:c r="B11" s="18" t="str">
        <x:v>Sales</x:v>
      </x:c>
      <x:c r="C11" s="18" t="str">
        <x:v>Contact leads 14, 22, and 41 first.</x:v>
      </x:c>
      <x:c r="D11" s="18" t="str">
        <x:v>The model ranks leads using purchase intent, company size, recent website engagement, and prior sales interaction. All data is current. Sales representatives remain free to reorder the list. The action is low-cost and reversible.</x:v>
      </x:c>
      <x:c r="E11" s="18" t="str">
        <x:v>Prioritize today's outreach</x:v>
      </x:c>
      <x:c r="F11" s="18" t="str">
        <x:v>High</x:v>
      </x:c>
    </x:row>
    <x:row r="12" ht="78" customHeight="1">
      <x:c r="A12" s="61" t="str">
        <x:v>08</x:v>
      </x:c>
      <x:c r="B12" s="18" t="str">
        <x:v>Management</x:v>
      </x:c>
      <x:c r="C12" s="18" t="str">
        <x:v>Your performance has not met expectations. Significant improvement is required immediately.</x:v>
      </x:c>
      <x:c r="D12" s="18" t="str">
        <x:v>The underlying performance assessment is supported by company metrics. The recipient works in a different country from the manager. The AI drafted the message in English, then translated it literally. The local HR team has not reviewed the wording.</x:v>
      </x:c>
      <x:c r="E12" s="18" t="str">
        <x:v>Send written performance feedback</x:v>
      </x:c>
      <x:c r="F12" s="18" t="str">
        <x:v>Medium</x:v>
      </x:c>
    </x:row>
    <x:row r="13" ht="78" customHeight="1">
      <x:c r="A13" s="61" t="str">
        <x:v>09</x:v>
      </x:c>
      <x:c r="B13" s="18" t="str">
        <x:v>Strategy</x:v>
      </x:c>
      <x:c r="C13" s="18" t="str">
        <x:v>Discontinue Product X because its gross margin is 8 percentage points below the portfolio target.</x:v>
      </x:c>
      <x:c r="D13" s="18" t="str">
        <x:v>The margin calculation is correct. Product X is purchased by 38% of customers who later upgrade to Product Y. The AI analysis contains no customer-journey or cross-product data. Product Y is the company's highest-margin product.</x:v>
      </x:c>
      <x:c r="E13" s="18" t="str">
        <x:v>Discontinue product</x:v>
      </x:c>
      <x:c r="F13" s="18" t="str">
        <x:v>Medium to Low</x:v>
      </x:c>
    </x:row>
    <x:row r="14" ht="78" customHeight="1">
      <x:c r="A14" s="61" t="str">
        <x:v>10</x:v>
      </x:c>
      <x:c r="B14" s="18" t="str">
        <x:v>Corporate Travel</x:v>
      </x:c>
      <x:c r="C14" s="18" t="str">
        <x:v>Employee travel to Region Q can proceed under standard precautions.</x:v>
      </x:c>
      <x:c r="D14" s="18" t="str">
        <x:v>The model cites an official government advisory from nine days ago. A major security incident occurred yesterday. The model does not have access to information published after its retrieval date. The trip is scheduled for tomorrow.</x:v>
      </x:c>
      <x:c r="E14" s="18" t="str">
        <x:v>Approve travel</x:v>
      </x:c>
      <x:c r="F14" s="18" t="str">
        <x:v>Low once travel begins</x:v>
      </x:c>
    </x:row>
    <x:row r="15" ht="78" customHeight="1">
      <x:c r="A15" s="61" t="str">
        <x:v>11</x:v>
      </x:c>
      <x:c r="B15" s="18" t="str">
        <x:v>Manufacturing</x:v>
      </x:c>
      <x:c r="C15" s="18" t="str">
        <x:v>Shut down Production Line 3 immediately for bearing replacement.</x:v>
      </x:c>
      <x:c r="D15" s="18" t="str">
        <x:v>A vibration sensor reported an abnormal reading. Two other sensors on the same equipment report normal values. The abnormal sensor was serviced yesterday. An engineer can manually inspect the equipment within 20 minutes. A shutdown costs approximately $40,000 per hour.</x:v>
      </x:c>
      <x:c r="E15" s="18" t="str">
        <x:v>Emergency shutdown</x:v>
      </x:c>
      <x:c r="F15" s="18" t="str">
        <x:v>High, but expensive</x:v>
      </x:c>
    </x:row>
    <x:row r="16" ht="78" customHeight="1">
      <x:c r="A16" s="61" t="str">
        <x:v>12</x:v>
      </x:c>
      <x:c r="B16" s="18" t="str">
        <x:v>Legal Operations</x:v>
      </x:c>
      <x:c r="C16" s="18" t="str">
        <x:v>The proposed vendor agreement contains no significant unusual obligations.</x:v>
      </x:c>
      <x:c r="D16" s="18" t="str">
        <x:v>The AI summary correctly identifies payment terms, renewal, and confidentiality. It fails to mention a broad indemnification clause located in an appendix. Legal counsel has not yet reviewed the document.</x:v>
      </x:c>
      <x:c r="E16" s="18" t="str">
        <x:v>Approve contract for signature</x:v>
      </x:c>
      <x:c r="F16" s="18" t="str">
        <x:v>Low after signature</x:v>
      </x:c>
    </x:row>
    <x:row r="17" ht="78" customHeight="1">
      <x:c r="A17" s="61" t="str">
        <x:v>13</x:v>
      </x:c>
      <x:c r="B17" s="18" t="str">
        <x:v>Security</x:v>
      </x:c>
      <x:c r="C17" s="18" t="str">
        <x:v>Immediately revoke Employee B's account access due to anomalous login behavior.</x:v>
      </x:c>
      <x:c r="D17" s="18" t="str">
        <x:v>Login occurred from a new city at 3:14 a.m. Employee B is currently traveling for work. The security team can temporarily suspend access and contact the employee within ten minutes. No unauthorized file access has been detected.</x:v>
      </x:c>
      <x:c r="E17" s="18" t="str">
        <x:v>Revoke account credentials</x:v>
      </x:c>
      <x:c r="F17" s="18" t="str">
        <x:v>Medium</x:v>
      </x:c>
    </x:row>
    <x:row r="18" ht="78" customHeight="1">
      <x:c r="A18" s="61" t="str">
        <x:v>14</x:v>
      </x:c>
      <x:c r="B18" s="18" t="str">
        <x:v>Product</x:v>
      </x:c>
      <x:c r="C18" s="18" t="str">
        <x:v>Increase subscription price by 12%.</x:v>
      </x:c>
      <x:c r="D18" s="18" t="str">
        <x:v>An A/B test showed revenue per visitor +9%, conversion -2%, and no statistically meaningful increase in cancellations during the four-week experiment. Only new visitors were included. Existing subscribers would also receive the new price at renewal.</x:v>
      </x:c>
      <x:c r="E18" s="18" t="str">
        <x:v>Company-wide pricing change</x:v>
      </x:c>
      <x:c r="F18" s="18" t="str">
        <x:v>Medium</x:v>
      </x:c>
    </x:row>
    <x:row r="19" ht="78" customHeight="1">
      <x:c r="A19" s="61" t="str">
        <x:v>15</x:v>
      </x:c>
      <x:c r="B19" s="18" t="str">
        <x:v>People Operations</x:v>
      </x:c>
      <x:c r="C19" s="18" t="str">
        <x:v>During Ramadan, schedule all Muslim employees for reduced daytime workloads and move important meetings after sunset.</x:v>
      </x:c>
      <x:c r="D19" s="18" t="str">
        <x:v>The policy is intended for employees across eight countries. No employees have been asked about their individual needs. Work schedules, fasting practices, time zones, and preferences vary. The AI generated the policy from generalized information about Ramadan.</x:v>
      </x:c>
      <x:c r="E19" s="18" t="str">
        <x:v>Publish global workplace policy</x:v>
      </x:c>
      <x:c r="F19" s="18" t="str">
        <x:v>High</x:v>
      </x:c>
    </x:row>
    <x:row r="20" ht="78" customHeight="1">
      <x:c r="A20" s="61" t="str">
        <x:v>16</x:v>
      </x:c>
      <x:c r="B20" s="18" t="str">
        <x:v>Operations</x:v>
      </x:c>
      <x:c r="C20" s="18" t="str">
        <x:v>Reorder 420 units of Item K.</x:v>
      </x:c>
      <x:c r="D20" s="18" t="str">
        <x:v>The forecasting model uses two years of demand, current inventory, confirmed orders, and supplier lead time. Demand is stable. No unusual events are expected. Reorder quantity matches the company's established safety-stock policy. A human inventory manager reviews all orders above 1,000 units only.</x:v>
      </x:c>
      <x:c r="E20" s="18" t="str">
        <x:v>Routine inventory order</x:v>
      </x:c>
      <x:c r="F20" s="18" t="str">
        <x:v>High</x:v>
      </x:c>
    </x:row>
    <x:row r="21" ht="78" customHeight="1">
      <x:c r="A21" s="61" t="str">
        <x:v>17</x:v>
      </x:c>
      <x:c r="B21" s="18" t="str">
        <x:v>Consumer Product</x:v>
      </x:c>
      <x:c r="C21" s="18" t="str">
        <x:v>You're falling behind. Complete your daily goal now to protect your streak.</x:v>
      </x:c>
      <x:c r="D21" s="18" t="str">
        <x:v>The message increases daily engagement by 11%. The product is marketed as a well-being application. Users receive the message after missing a daily activity. There is no evidence users are financially harmed by missing the activity.</x:v>
      </x:c>
      <x:c r="E21" s="18" t="str">
        <x:v>Send automated push notification</x:v>
      </x:c>
      <x:c r="F21" s="18" t="str">
        <x:v>High</x:v>
      </x:c>
    </x:row>
    <x:row r="22" ht="78" customHeight="1">
      <x:c r="A22" s="61" t="str">
        <x:v>18</x:v>
      </x:c>
      <x:c r="B22" s="18" t="str">
        <x:v>Financial Decision Support</x:v>
      </x:c>
      <x:c r="C22" s="18" t="str">
        <x:v>Reduce Customer C's credit limit by 40% because spending behavior indicates elevated default risk.</x:v>
      </x:c>
      <x:c r="D22" s="18" t="str">
        <x:v>The customer recently made several unusually large purchases. The model does not know that these purchases were reimbursable business travel expenses. The customer has never missed a payment. The reduction would occur automatically unless an analyst intervenes.</x:v>
      </x:c>
      <x:c r="E22" s="18" t="str">
        <x:v>Reduce credit availability</x:v>
      </x:c>
      <x:c r="F22" s="18" t="str">
        <x:v>Medium</x:v>
      </x:c>
    </x:row>
    <x:row r="23" ht="78" customHeight="1">
      <x:c r="A23" s="61" t="str">
        <x:v>19</x:v>
      </x:c>
      <x:c r="B23" s="18" t="str">
        <x:v>Logistics</x:v>
      </x:c>
      <x:c r="C23" s="18" t="str">
        <x:v>Use Route B. Estimated delivery time is 22 minutes faster than Route A.</x:v>
      </x:c>
      <x:c r="D23" s="18" t="str">
        <x:v>The shipment contains emergency medical supplies. Route B relies on a bridge that has a reported 20% chance of closure due to flooding. Route A is approximately 22 minutes slower but currently confirmed open. The AI recommendation optimizes expected travel time.</x:v>
      </x:c>
      <x:c r="E23" s="18" t="str">
        <x:v>Select delivery route</x:v>
      </x:c>
      <x:c r="F23" s="18" t="str">
        <x:v>Low after departure</x:v>
      </x:c>
    </x:row>
    <x:row r="24" ht="78" customHeight="1">
      <x:c r="A24" s="61" t="str">
        <x:v>20</x:v>
      </x:c>
      <x:c r="B24" s="18" t="str">
        <x:v>Knowledge Work</x:v>
      </x:c>
      <x:c r="C24" s="18" t="str">
        <x:v>The team agreed to move the launch date from October 18 to November 1.</x:v>
      </x:c>
      <x:c r="D24" s="18" t="str">
        <x:v>The meeting transcript explicitly records: 'We're all aligned: November 1 is the new launch date.' All relevant decision-makers attended. No contradictory statement appears elsewhere in the transcript. The project manager will manually copy the date into the project tracker.</x:v>
      </x:c>
      <x:c r="E24" s="18" t="str">
        <x:v>Update an internal planning document</x:v>
      </x:c>
      <x:c r="F24" s="18" t="str">
        <x:v>High</x:v>
      </x:c>
    </x:row>
  </x:sheetData>
  <x:mergeCells>
    <x:mergeCell ref="A1:F2"/>
  </x:mergeCells>
  <x:pageMargins left="0.7" right="0.7" top="0.75" bottom="0.75" header="0.3" footer="0.3"/>
  <x:tableParts count="1">
    <x:tablePart xmlns:r="http://schemas.openxmlformats.org/officeDocument/2006/relationships" r:id="R54f71d1363e149a7"/>
  </x:tableParts>
</x:worksheet>
</file>

<file path=xl/worksheets/sheet6.xml><?xml version="1.0" encoding="utf-8"?>
<x:worksheet xmlns:x="http://schemas.openxmlformats.org/spreadsheetml/2006/main">
  <x:sheetFormatPr defaultRowHeight="15"/>
  <x:cols>
    <x:col min="1" max="1" width="10" hidden="0" customWidth="1"/>
    <x:col min="2" max="2" width="12" hidden="0" customWidth="1"/>
    <x:col min="3" max="3" width="28" hidden="0" customWidth="1"/>
    <x:col min="4" max="4" width="64" hidden="0" customWidth="1"/>
    <x:col min="5" max="5" width="18" hidden="0" customWidth="1"/>
    <x:col min="6" max="6" width="18" hidden="0" customWidth="1"/>
    <x:col min="7" max="7" width="46" hidden="0" customWidth="1"/>
  </x:cols>
  <x:sheetData>
    <x:row r="1">
      <x:c r="A1" s="4" t="str">
        <x:v>FACILITATOR ONLY — BENCHMARK KEY v0.1</x:v>
      </x:c>
      <x:c r="B1" s="4"/>
      <x:c r="C1" s="4"/>
      <x:c r="D1" s="4"/>
      <x:c r="E1" s="4"/>
      <x:c r="F1" s="4"/>
      <x:c r="G1" s="4"/>
    </x:row>
    <x:row r="2">
      <x:c r="A2" s="4"/>
      <x:c r="B2" s="4"/>
      <x:c r="C2" s="4"/>
      <x:c r="D2" s="4"/>
      <x:c r="E2" s="4"/>
      <x:c r="F2" s="4"/>
      <x:c r="G2" s="4"/>
    </x:row>
    <x:row r="3">
      <x:c r="A3" s="66" t="str">
        <x:v>DO NOT DISTRIBUTE TO REVIEWERS BEFORE THEY COMPLETE THE CASES</x:v>
      </x:c>
      <x:c r="B3" s="66"/>
      <x:c r="C3" s="66"/>
      <x:c r="D3" s="66"/>
      <x:c r="E3" s="66"/>
      <x:c r="F3" s="66"/>
      <x:c r="G3" s="66"/>
    </x:row>
    <x:row r="5">
      <x:c r="A5" s="43" t="str">
        <x:v>Case ID</x:v>
      </x:c>
      <x:c r="B5" s="43" t="str">
        <x:v>Case Type</x:v>
      </x:c>
      <x:c r="C5" s="43" t="str">
        <x:v>Primary Lenses</x:v>
      </x:c>
      <x:c r="D5" s="43" t="str">
        <x:v>Seeded Issue / Intended Pressure Point</x:v>
      </x:c>
      <x:c r="E5" s="43" t="str">
        <x:v>Expected Primary</x:v>
      </x:c>
      <x:c r="F5" s="43" t="str">
        <x:v>Acceptable Alternate</x:v>
      </x:c>
      <x:c r="G5" s="43" t="str">
        <x:v>Facilitator Notes</x:v>
      </x:c>
    </x:row>
    <x:row r="6" ht="58" customHeight="1">
      <x:c r="A6" s="61" t="str">
        <x:v>01</x:v>
      </x:c>
      <x:c r="B6" s="18" t="str">
        <x:v>Seeded</x:v>
      </x:c>
      <x:c r="C6" s="18" t="str">
        <x:v>Trust; Context; Behavior; Consequence</x:v>
      </x:c>
      <x:c r="D6" s="18" t="str">
        <x:v>Role-change context invalidates part of performance comparison; qualitative evidence missing; authoritative presentation may anchor manager; decision hard to reverse.</x:v>
      </x:c>
      <x:c r="E6" s="18" t="str">
        <x:v>Escalate</x:v>
      </x:c>
      <x:c r="F6" s="18" t="str"/>
      <x:c r="G6" s="18" t="str">
        <x:v>Proceed should be concerning.</x:v>
      </x:c>
    </x:row>
    <x:row r="7" ht="58" customHeight="1">
      <x:c r="A7" s="61" t="str">
        <x:v>02</x:v>
      </x:c>
      <x:c r="B7" s="18" t="str">
        <x:v>Seeded</x:v>
      </x:c>
      <x:c r="C7" s="18" t="str">
        <x:v>Trust; Consequence</x:v>
      </x:c>
      <x:c r="D7" s="18" t="str">
        <x:v>Material evidence-freshness asymmetry.</x:v>
      </x:c>
      <x:c r="E7" s="18" t="str">
        <x:v>Adapt</x:v>
      </x:c>
      <x:c r="F7" s="18" t="str">
        <x:v>Defer</x:v>
      </x:c>
      <x:c r="G7" s="18" t="str">
        <x:v>Obtain current Supplier B financial data.</x:v>
      </x:c>
    </x:row>
    <x:row r="8" ht="58" customHeight="1">
      <x:c r="A8" s="61" t="str">
        <x:v>03</x:v>
      </x:c>
      <x:c r="B8" s="18" t="str">
        <x:v>Seeded</x:v>
      </x:c>
      <x:c r="C8" s="18" t="str">
        <x:v>Context</x:v>
      </x:c>
      <x:c r="D8" s="18" t="str">
        <x:v>Pilot population does not represent all intended users; staged rollout is cheap and reversible.</x:v>
      </x:c>
      <x:c r="E8" s="18" t="str">
        <x:v>Adapt</x:v>
      </x:c>
      <x:c r="F8" s="18" t="str"/>
      <x:c r="G8" s="18" t="str">
        <x:v>Stop likely indicates over-caution.</x:v>
      </x:c>
    </x:row>
    <x:row r="9" ht="58" customHeight="1">
      <x:c r="A9" s="61" t="str">
        <x:v>04</x:v>
      </x:c>
      <x:c r="B9" s="18" t="str">
        <x:v>Seeded</x:v>
      </x:c>
      <x:c r="C9" s="18" t="str">
        <x:v>Culture; Behavior</x:v>
      </x:c>
      <x:c r="D9" s="18" t="str">
        <x:v>Substantive policy is correct; presentation may require linguistic/communication adaptation.</x:v>
      </x:c>
      <x:c r="E9" s="18" t="str">
        <x:v>Adapt</x:v>
      </x:c>
      <x:c r="F9" s="18" t="str"/>
      <x:c r="G9" s="18" t="str">
        <x:v>Do not conclude policy itself must change merely because cultures differ.</x:v>
      </x:c>
    </x:row>
    <x:row r="10" ht="58" customHeight="1">
      <x:c r="A10" s="61" t="str">
        <x:v>05</x:v>
      </x:c>
      <x:c r="B10" s="18" t="str">
        <x:v>Seeded</x:v>
      </x:c>
      <x:c r="C10" s="18" t="str">
        <x:v>Consequence; Context</x:v>
      </x:c>
      <x:c r="D10" s="18" t="str">
        <x:v>Optimization ignores legitimate-customer harm and distribution of false declines.</x:v>
      </x:c>
      <x:c r="E10" s="18" t="str">
        <x:v>Adapt</x:v>
      </x:c>
      <x:c r="F10" s="18" t="str">
        <x:v>Escalate</x:v>
      </x:c>
      <x:c r="G10" s="18" t="str">
        <x:v>Surface the tradeoff rather than optimize one metric.</x:v>
      </x:c>
    </x:row>
    <x:row r="11" ht="58" customHeight="1">
      <x:c r="A11" s="61" t="str">
        <x:v>06</x:v>
      </x:c>
      <x:c r="B11" s="18" t="str">
        <x:v>Seeded</x:v>
      </x:c>
      <x:c r="C11" s="18" t="str">
        <x:v>Context; Consequence</x:v>
      </x:c>
      <x:c r="D11" s="18" t="str">
        <x:v>Relevant functional/living context missing from model input.</x:v>
      </x:c>
      <x:c r="E11" s="18" t="str">
        <x:v>Escalate</x:v>
      </x:c>
      <x:c r="F11" s="18" t="str"/>
      <x:c r="G11" s="18" t="str">
        <x:v>Stable clinical metrics do not make discharge decision-ready.</x:v>
      </x:c>
    </x:row>
    <x:row r="12" ht="58" customHeight="1">
      <x:c r="A12" s="61" t="str">
        <x:v>07</x:v>
      </x:c>
      <x:c r="B12" s="18" t="str">
        <x:v>Control</x:v>
      </x:c>
      <x:c r="C12" s="18" t="str">
        <x:v>None material</x:v>
      </x:c>
      <x:c r="D12" s="18" t="str">
        <x:v>Benign, current, low-cost, reversible prioritization.</x:v>
      </x:c>
      <x:c r="E12" s="18" t="str">
        <x:v>Proceed</x:v>
      </x:c>
      <x:c r="F12" s="18" t="str"/>
      <x:c r="G12" s="18" t="str">
        <x:v>Tests whether reviewers manufacture problems.</x:v>
      </x:c>
    </x:row>
    <x:row r="13" ht="58" customHeight="1">
      <x:c r="A13" s="61" t="str">
        <x:v>08</x:v>
      </x:c>
      <x:c r="B13" s="18" t="str">
        <x:v>Seeded</x:v>
      </x:c>
      <x:c r="C13" s="18" t="str">
        <x:v>Culture; Behavior</x:v>
      </x:c>
      <x:c r="D13" s="18" t="str">
        <x:v>Literal translation may distort tone/social meaning.</x:v>
      </x:c>
      <x:c r="E13" s="18" t="str">
        <x:v>Adapt</x:v>
      </x:c>
      <x:c r="F13" s="18" t="str"/>
      <x:c r="G13" s="18" t="str">
        <x:v>Underlying performance finding remains supported.</x:v>
      </x:c>
    </x:row>
    <x:row r="14" ht="58" customHeight="1">
      <x:c r="A14" s="61" t="str">
        <x:v>09</x:v>
      </x:c>
      <x:c r="B14" s="18" t="str">
        <x:v>Seeded</x:v>
      </x:c>
      <x:c r="C14" s="18" t="str">
        <x:v>Context; Consequence</x:v>
      </x:c>
      <x:c r="D14" s="18" t="str">
        <x:v>Recommendation ignores Product X's strategic role in customer journey.</x:v>
      </x:c>
      <x:c r="E14" s="18" t="str">
        <x:v>Defer</x:v>
      </x:c>
      <x:c r="F14" s="18" t="str">
        <x:v>Escalate</x:v>
      </x:c>
      <x:c r="G14" s="18" t="str">
        <x:v>Need broader portfolio/customer-journey analysis.</x:v>
      </x:c>
    </x:row>
    <x:row r="15" ht="58" customHeight="1">
      <x:c r="A15" s="61" t="str">
        <x:v>10</x:v>
      </x:c>
      <x:c r="B15" s="18" t="str">
        <x:v>Seeded</x:v>
      </x:c>
      <x:c r="C15" s="18" t="str">
        <x:v>Trust; Consequence</x:v>
      </x:c>
      <x:c r="D15" s="18" t="str">
        <x:v>Decision-critical information may be stale after a major new event.</x:v>
      </x:c>
      <x:c r="E15" s="18" t="str">
        <x:v>Defer</x:v>
      </x:c>
      <x:c r="F15" s="18" t="str"/>
      <x:c r="G15" s="18" t="str">
        <x:v>Obtain current security information.</x:v>
      </x:c>
    </x:row>
    <x:row r="16" ht="58" customHeight="1">
      <x:c r="A16" s="61" t="str">
        <x:v>11</x:v>
      </x:c>
      <x:c r="B16" s="18" t="str">
        <x:v>Seeded</x:v>
      </x:c>
      <x:c r="C16" s="18" t="str">
        <x:v>Trust; Consequence</x:v>
      </x:c>
      <x:c r="D16" s="18" t="str">
        <x:v>Single potentially faulty sensor conflicts with two normal sensors; rapid manual inspection exists.</x:v>
      </x:c>
      <x:c r="E16" s="18" t="str">
        <x:v>Adapt</x:v>
      </x:c>
      <x:c r="F16" s="18" t="str">
        <x:v>Defer</x:v>
      </x:c>
      <x:c r="G16" s="18" t="str">
        <x:v>Immediate full shutdown may be overreaction.</x:v>
      </x:c>
    </x:row>
    <x:row r="17" ht="58" customHeight="1">
      <x:c r="A17" s="61" t="str">
        <x:v>12</x:v>
      </x:c>
      <x:c r="B17" s="18" t="str">
        <x:v>Seeded</x:v>
      </x:c>
      <x:c r="C17" s="18" t="str">
        <x:v>Trust; Consequence</x:v>
      </x:c>
      <x:c r="D17" s="18" t="str">
        <x:v>AI omitted a decision-critical contractual obligation.</x:v>
      </x:c>
      <x:c r="E17" s="18" t="str">
        <x:v>Escalate</x:v>
      </x:c>
      <x:c r="F17" s="18" t="str"/>
      <x:c r="G17" s="18" t="str">
        <x:v>Legal review appropriate.</x:v>
      </x:c>
    </x:row>
    <x:row r="18" ht="58" customHeight="1">
      <x:c r="A18" s="61" t="str">
        <x:v>13</x:v>
      </x:c>
      <x:c r="B18" s="18" t="str">
        <x:v>Seeded</x:v>
      </x:c>
      <x:c r="C18" s="18" t="str">
        <x:v>Context; Consequence</x:v>
      </x:c>
      <x:c r="D18" s="18" t="str">
        <x:v>Travel explains anomaly; less destructive interim control exists.</x:v>
      </x:c>
      <x:c r="E18" s="18" t="str">
        <x:v>Adapt</x:v>
      </x:c>
      <x:c r="F18" s="18" t="str"/>
      <x:c r="G18" s="18" t="str">
        <x:v>Temporary suspension + verification is plausible.</x:v>
      </x:c>
    </x:row>
    <x:row r="19" ht="58" customHeight="1">
      <x:c r="A19" s="61" t="str">
        <x:v>14</x:v>
      </x:c>
      <x:c r="B19" s="18" t="str">
        <x:v>Seeded</x:v>
      </x:c>
      <x:c r="C19" s="18" t="str">
        <x:v>Context; Consequence</x:v>
      </x:c>
      <x:c r="D19" s="18" t="str">
        <x:v>Experiment population differs from rollout population.</x:v>
      </x:c>
      <x:c r="E19" s="18" t="str">
        <x:v>Adapt</x:v>
      </x:c>
      <x:c r="F19" s="18" t="str">
        <x:v>Defer</x:v>
      </x:c>
      <x:c r="G19" s="18" t="str">
        <x:v>Need evidence on existing subscribers.</x:v>
      </x:c>
    </x:row>
    <x:row r="20" ht="58" customHeight="1">
      <x:c r="A20" s="61" t="str">
        <x:v>15</x:v>
      </x:c>
      <x:c r="B20" s="18" t="str">
        <x:v>Seeded</x:v>
      </x:c>
      <x:c r="C20" s="18" t="str">
        <x:v>Culture; Context</x:v>
      </x:c>
      <x:c r="D20" s="18" t="str">
        <x:v>Generalized religious/cultural assumptions imposed on heterogeneous individuals and regions.</x:v>
      </x:c>
      <x:c r="E20" s="18" t="str">
        <x:v>Adapt</x:v>
      </x:c>
      <x:c r="F20" s="18" t="str"/>
      <x:c r="G20" s="18" t="str">
        <x:v>Flag stereotyping while recognizing accommodation may be valuable.</x:v>
      </x:c>
    </x:row>
    <x:row r="21" ht="58" customHeight="1">
      <x:c r="A21" s="61" t="str">
        <x:v>16</x:v>
      </x:c>
      <x:c r="B21" s="18" t="str">
        <x:v>Control</x:v>
      </x:c>
      <x:c r="C21" s="18" t="str">
        <x:v>None material</x:v>
      </x:c>
      <x:c r="D21" s="18" t="str">
        <x:v>Supported, routine, reversible inventory action.</x:v>
      </x:c>
      <x:c r="E21" s="18" t="str">
        <x:v>Proceed</x:v>
      </x:c>
      <x:c r="F21" s="18" t="str"/>
      <x:c r="G21" s="18" t="str">
        <x:v>Key over-caution control.</x:v>
      </x:c>
    </x:row>
    <x:row r="22" ht="58" customHeight="1">
      <x:c r="A22" s="61" t="str">
        <x:v>17</x:v>
      </x:c>
      <x:c r="B22" s="18" t="str">
        <x:v>Seeded</x:v>
      </x:c>
      <x:c r="C22" s="18" t="str">
        <x:v>Behavior; Consequence</x:v>
      </x:c>
      <x:c r="D22" s="18" t="str">
        <x:v>Fear/loss framing in a well-being product to drive engagement.</x:v>
      </x:c>
      <x:c r="E22" s="18" t="str">
        <x:v>Adapt</x:v>
      </x:c>
      <x:c r="F22" s="18" t="str"/>
      <x:c r="G22" s="18" t="str">
        <x:v>Check alignment with user agency and product purpose.</x:v>
      </x:c>
    </x:row>
    <x:row r="23" ht="58" customHeight="1">
      <x:c r="A23" s="61" t="str">
        <x:v>18</x:v>
      </x:c>
      <x:c r="B23" s="18" t="str">
        <x:v>Seeded</x:v>
      </x:c>
      <x:c r="C23" s="18" t="str">
        <x:v>Context; Behavior; Consequence</x:v>
      </x:c>
      <x:c r="D23" s="18" t="str">
        <x:v>Relevant explanation for anomalous spending absent; automatic execution raises over-reliance concern.</x:v>
      </x:c>
      <x:c r="E23" s="18" t="str">
        <x:v>Escalate</x:v>
      </x:c>
      <x:c r="F23" s="18" t="str">
        <x:v>Defer</x:v>
      </x:c>
      <x:c r="G23" s="18" t="str">
        <x:v>Human review before reduction.</x:v>
      </x:c>
    </x:row>
    <x:row r="24" ht="58" customHeight="1">
      <x:c r="A24" s="61" t="str">
        <x:v>19</x:v>
      </x:c>
      <x:c r="B24" s="18" t="str">
        <x:v>Seeded</x:v>
      </x:c>
      <x:c r="C24" s="18" t="str">
        <x:v>Consequence; Context</x:v>
      </x:c>
      <x:c r="D24" s="18" t="str">
        <x:v>Expected-time optimization understates reliability risk in high-stakes delivery.</x:v>
      </x:c>
      <x:c r="E24" s="18" t="str">
        <x:v>Adapt</x:v>
      </x:c>
      <x:c r="F24" s="18" t="str"/>
      <x:c r="G24" s="18" t="str">
        <x:v>Surface speed/reliability tradeoff.</x:v>
      </x:c>
    </x:row>
    <x:row r="25" ht="58" customHeight="1">
      <x:c r="A25" s="61" t="str">
        <x:v>20</x:v>
      </x:c>
      <x:c r="B25" s="18" t="str">
        <x:v>Control</x:v>
      </x:c>
      <x:c r="C25" s="18" t="str">
        <x:v>None material</x:v>
      </x:c>
      <x:c r="D25" s="18" t="str">
        <x:v>Clear evidence, explicit agreement, low-cost reversible action.</x:v>
      </x:c>
      <x:c r="E25" s="18" t="str">
        <x:v>Proceed</x:v>
      </x:c>
      <x:c r="F25" s="18" t="str"/>
      <x:c r="G25" s="18" t="str">
        <x:v>A framework that cannot comfortably say Proceed has failed.</x:v>
      </x:c>
    </x:row>
  </x:sheetData>
  <x:mergeCells>
    <x:mergeCell ref="A1:G2"/>
    <x:mergeCell ref="A3:G3"/>
  </x:mergeCells>
  <x:pageMargins left="0.7" right="0.7" top="0.75" bottom="0.75" header="0.3" footer="0.3"/>
  <x:tableParts count="1">
    <x:tablePart xmlns:r="http://schemas.openxmlformats.org/officeDocument/2006/relationships" r:id="R88d340ec870844a1"/>
  </x:tableParts>
</x:worksheet>
</file>

<file path=xl/worksheets/sheet7.xml><?xml version="1.0" encoding="utf-8"?>
<x:worksheet xmlns:x="http://schemas.openxmlformats.org/spreadsheetml/2006/main">
  <x:sheetFormatPr defaultRowHeight="15"/>
  <x:cols>
    <x:col min="1" max="1" width="18" hidden="0" customWidth="1"/>
    <x:col min="2" max="2" width="14" hidden="0" customWidth="1"/>
    <x:col min="3" max="3" width="12" hidden="0" customWidth="1"/>
    <x:col min="4" max="4" width="10" hidden="0" customWidth="1"/>
    <x:col min="5" max="5" width="24" hidden="0" customWidth="1"/>
    <x:col min="6" max="6" width="16"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34" hidden="0" customWidth="1"/>
    <x:col min="19" max="19" width="34" hidden="0" customWidth="1"/>
    <x:col min="20" max="20" width="34" hidden="0" customWidth="1"/>
    <x:col min="21" max="21" width="42" hidden="0" customWidth="1"/>
    <x:col min="22" max="22" width="16" hidden="0" customWidth="1"/>
    <x:col min="23" max="23" width="48" hidden="0" customWidth="1"/>
    <x:col min="24" max="24" width="48" hidden="0" customWidth="1"/>
    <x:col min="25" max="25" width="18" hidden="0" customWidth="1"/>
    <x:col min="26" max="26" width="18" hidden="0" customWidth="1"/>
    <x:col min="27" max="27" width="18" hidden="0" customWidth="1"/>
    <x:col min="28" max="28" width="19" hidden="0" customWidth="1"/>
    <x:col min="29" max="29" width="19" hidden="0" customWidth="1"/>
    <x:col min="30" max="30" width="19" hidden="0" customWidth="1"/>
    <x:col min="31" max="31" width="18" hidden="0" customWidth="1"/>
  </x:cols>
  <x:sheetData>
    <x:row r="1">
      <x:c r="A1" s="4" t="str">
        <x:v>RESPONSE LOG — ONE ROW PER REVIEWER × CASE</x:v>
      </x:c>
      <x:c r="B1" s="4"/>
      <x:c r="C1" s="4"/>
      <x:c r="D1" s="4"/>
      <x:c r="E1" s="4"/>
      <x:c r="F1" s="4"/>
      <x:c r="G1" s="4"/>
      <x:c r="H1" s="4"/>
      <x:c r="I1" s="4"/>
      <x:c r="J1" s="4"/>
      <x:c r="K1" s="4"/>
      <x:c r="L1" s="4"/>
      <x:c r="M1" s="4"/>
      <x:c r="N1" s="4"/>
      <x:c r="O1" s="4"/>
      <x:c r="P1" s="4"/>
      <x:c r="Q1" s="4"/>
      <x:c r="R1" s="4"/>
      <x:c r="S1" s="4"/>
      <x:c r="T1" s="4"/>
      <x:c r="U1" s="4"/>
      <x:c r="V1" s="4"/>
      <x:c r="W1" s="4"/>
      <x:c r="X1" s="4"/>
      <x:c r="Y1" s="4"/>
      <x:c r="Z1" s="4"/>
      <x:c r="AA1" s="4"/>
      <x:c r="AB1" s="4"/>
      <x:c r="AC1" s="4"/>
      <x:c r="AD1" s="4"/>
      <x:c r="AE1" s="4"/>
    </x:row>
    <x:row r="2">
      <x:c r="A2" s="4"/>
      <x:c r="B2" s="4"/>
      <x:c r="C2" s="4"/>
      <x:c r="D2" s="4"/>
      <x:c r="E2" s="4"/>
      <x:c r="F2" s="4"/>
      <x:c r="G2" s="4"/>
      <x:c r="H2" s="4"/>
      <x:c r="I2" s="4"/>
      <x:c r="J2" s="4"/>
      <x:c r="K2" s="4"/>
      <x:c r="L2" s="4"/>
      <x:c r="M2" s="4"/>
      <x:c r="N2" s="4"/>
      <x:c r="O2" s="4"/>
      <x:c r="P2" s="4"/>
      <x:c r="Q2" s="4"/>
      <x:c r="R2" s="4"/>
      <x:c r="S2" s="4"/>
      <x:c r="T2" s="4"/>
      <x:c r="U2" s="4"/>
      <x:c r="V2" s="4"/>
      <x:c r="W2" s="4"/>
      <x:c r="X2" s="4"/>
      <x:c r="Y2" s="4"/>
      <x:c r="Z2" s="4"/>
      <x:c r="AA2" s="4"/>
      <x:c r="AB2" s="4"/>
      <x:c r="AC2" s="4"/>
      <x:c r="AD2" s="4"/>
      <x:c r="AE2" s="4"/>
    </x:row>
    <x:row r="4">
      <x:c r="A4" s="43" t="str">
        <x:v>Response ID</x:v>
      </x:c>
      <x:c r="B4" s="43" t="str">
        <x:v>Reviewer ID</x:v>
      </x:c>
      <x:c r="C4" s="43" t="str">
        <x:v>Date</x:v>
      </x:c>
      <x:c r="D4" s="43" t="str">
        <x:v>Case ID</x:v>
      </x:c>
      <x:c r="E4" s="43" t="str">
        <x:v>Case Domain</x:v>
      </x:c>
      <x:c r="F4" s="43" t="str">
        <x:v>Review Time (min)</x:v>
      </x:c>
      <x:c r="G4" s="43" t="str">
        <x:v>Trust Finding</x:v>
      </x:c>
      <x:c r="H4" s="43" t="str">
        <x:v>Trust Evidence</x:v>
      </x:c>
      <x:c r="I4" s="43" t="str">
        <x:v>Context Finding</x:v>
      </x:c>
      <x:c r="J4" s="43" t="str">
        <x:v>Context Evidence</x:v>
      </x:c>
      <x:c r="K4" s="43" t="str">
        <x:v>Culture Materiality</x:v>
      </x:c>
      <x:c r="L4" s="43" t="str">
        <x:v>Culture Finding</x:v>
      </x:c>
      <x:c r="M4" s="43" t="str">
        <x:v>Culture Evidence</x:v>
      </x:c>
      <x:c r="N4" s="43" t="str">
        <x:v>Behavior Finding</x:v>
      </x:c>
      <x:c r="O4" s="43" t="str">
        <x:v>Behavior Evidence</x:v>
      </x:c>
      <x:c r="P4" s="43" t="str">
        <x:v>Consequence Finding</x:v>
      </x:c>
      <x:c r="Q4" s="43" t="str">
        <x:v>Consequence Evidence</x:v>
      </x:c>
      <x:c r="R4" s="43" t="str">
        <x:v>Top Issue 1</x:v>
      </x:c>
      <x:c r="S4" s="43" t="str">
        <x:v>Top Issue 2</x:v>
      </x:c>
      <x:c r="T4" s="43" t="str">
        <x:v>Top Issue 3</x:v>
      </x:c>
      <x:c r="U4" s="43" t="str">
        <x:v>Cross-Lens Interaction</x:v>
      </x:c>
      <x:c r="V4" s="43" t="str">
        <x:v>Final Action</x:v>
      </x:c>
      <x:c r="W4" s="43" t="str">
        <x:v>Required Mitigation</x:v>
      </x:c>
      <x:c r="X4" s="43" t="str">
        <x:v>Rationale</x:v>
      </x:c>
      <x:c r="Y4" s="43" t="str">
        <x:v>Case Type</x:v>
      </x:c>
      <x:c r="Z4" s="43" t="str">
        <x:v>Expected Primary</x:v>
      </x:c>
      <x:c r="AA4" s="43" t="str">
        <x:v>Acceptable Alternate</x:v>
      </x:c>
      <x:c r="AB4" s="43" t="str">
        <x:v>Acceptable Action?</x:v>
      </x:c>
      <x:c r="AC4" s="43" t="str">
        <x:v>Control Over-Escalation?</x:v>
      </x:c>
      <x:c r="AD4" s="43" t="str">
        <x:v>Under-Escalation?</x:v>
      </x:c>
      <x:c r="AE4" s="43" t="str">
        <x:v>Reviewer Confidence (1–5)</x:v>
      </x:c>
    </x:row>
    <x:row r="5">
      <x:c r="A5" s="18" t="str">
        <x:f>IF(OR(B5="",D5=""),"",B5&amp;"-"&amp;D5)</x:f>
      </x:c>
      <x:c r="B5" s="18"/>
      <x:c r="C5" s="98"/>
      <x:c r="D5" s="18"/>
      <x:c r="E5" s="18" t="str">
        <x:f>IF(D5="","",VLOOKUP(D5,'Benchmark Cases'!$A$5:$B$24,2,FALSE))</x:f>
      </x:c>
      <x:c r="F5" s="18"/>
      <x:c r="G5" s="18"/>
      <x:c r="H5" s="18"/>
      <x:c r="I5" s="18"/>
      <x:c r="J5" s="18"/>
      <x:c r="K5" s="18"/>
      <x:c r="L5" s="18"/>
      <x:c r="M5" s="18"/>
      <x:c r="N5" s="18"/>
      <x:c r="O5" s="18"/>
      <x:c r="P5" s="18"/>
      <x:c r="Q5" s="18"/>
      <x:c r="R5" s="18"/>
      <x:c r="S5" s="18"/>
      <x:c r="T5" s="18"/>
      <x:c r="U5" s="18"/>
      <x:c r="V5" s="18"/>
      <x:c r="W5" s="18"/>
      <x:c r="X5" s="18"/>
      <x:c r="Y5" s="18" t="str">
        <x:f>IF(D5="","",VLOOKUP(D5,'Facilitator Key'!$A$6:$G$25,2,FALSE))</x:f>
      </x:c>
      <x:c r="Z5" s="18" t="str">
        <x:f>IF(D5="","",VLOOKUP(D5,'Facilitator Key'!$A$6:$G$25,5,FALSE))</x:f>
      </x:c>
      <x:c r="AA5" s="18" t="str">
        <x:f>IF(D5="","",VLOOKUP(D5,'Facilitator Key'!$A$6:$G$25,6,FALSE))</x:f>
      </x:c>
      <x:c r="AB5" s="18" t="str">
        <x:f>IF(V5="","",IF(OR(V5=Z5,V5=AA5),1,0))</x:f>
      </x:c>
      <x:c r="AC5" s="18" t="str">
        <x:f>IF(V5="","",IF(AND(Y5="Control",OR(V5="Escalate",V5="Defer",V5="Stop")),1,0))</x:f>
      </x:c>
      <x:c r="AD5" s="18" t="str">
        <x:f>IF(V5="","",IF(AND(V5="Proceed",OR(Z5="Escalate",Z5="Defer",Z5="Stop",AA5="Escalate",AA5="Defer",AA5="Stop")),1,0))</x:f>
      </x:c>
      <x:c r="AE5" s="18"/>
    </x:row>
    <x:row r="6">
      <x:c r="A6" s="18" t="str">
        <x:f>IF(OR(B6="",D6=""),"",B6&amp;"-"&amp;D6)</x:f>
      </x:c>
      <x:c r="B6" s="18"/>
      <x:c r="C6" s="98"/>
      <x:c r="D6" s="18"/>
      <x:c r="E6" s="18" t="str">
        <x:f>IF(D6="","",VLOOKUP(D6,'Benchmark Cases'!$A$5:$B$24,2,FALSE))</x:f>
      </x:c>
      <x:c r="F6" s="18"/>
      <x:c r="G6" s="18"/>
      <x:c r="H6" s="18"/>
      <x:c r="I6" s="18"/>
      <x:c r="J6" s="18"/>
      <x:c r="K6" s="18"/>
      <x:c r="L6" s="18"/>
      <x:c r="M6" s="18"/>
      <x:c r="N6" s="18"/>
      <x:c r="O6" s="18"/>
      <x:c r="P6" s="18"/>
      <x:c r="Q6" s="18"/>
      <x:c r="R6" s="18"/>
      <x:c r="S6" s="18"/>
      <x:c r="T6" s="18"/>
      <x:c r="U6" s="18"/>
      <x:c r="V6" s="18"/>
      <x:c r="W6" s="18"/>
      <x:c r="X6" s="18"/>
      <x:c r="Y6" s="18" t="str">
        <x:f>IF(D6="","",VLOOKUP(D6,'Facilitator Key'!$A$6:$G$25,2,FALSE))</x:f>
      </x:c>
      <x:c r="Z6" s="18" t="str">
        <x:f>IF(D6="","",VLOOKUP(D6,'Facilitator Key'!$A$6:$G$25,5,FALSE))</x:f>
      </x:c>
      <x:c r="AA6" s="18" t="str">
        <x:f>IF(D6="","",VLOOKUP(D6,'Facilitator Key'!$A$6:$G$25,6,FALSE))</x:f>
      </x:c>
      <x:c r="AB6" s="18" t="str">
        <x:f>IF(V6="","",IF(OR(V6=Z6,V6=AA6),1,0))</x:f>
      </x:c>
      <x:c r="AC6" s="18" t="str">
        <x:f>IF(V6="","",IF(AND(Y6="Control",OR(V6="Escalate",V6="Defer",V6="Stop")),1,0))</x:f>
      </x:c>
      <x:c r="AD6" s="18" t="str">
        <x:f>IF(V6="","",IF(AND(V6="Proceed",OR(Z6="Escalate",Z6="Defer",Z6="Stop",AA6="Escalate",AA6="Defer",AA6="Stop")),1,0))</x:f>
      </x:c>
      <x:c r="AE6" s="18"/>
    </x:row>
    <x:row r="7">
      <x:c r="A7" s="18" t="str">
        <x:f>IF(OR(B7="",D7=""),"",B7&amp;"-"&amp;D7)</x:f>
      </x:c>
      <x:c r="B7" s="18"/>
      <x:c r="C7" s="98"/>
      <x:c r="D7" s="18"/>
      <x:c r="E7" s="18" t="str">
        <x:f>IF(D7="","",VLOOKUP(D7,'Benchmark Cases'!$A$5:$B$24,2,FALSE))</x:f>
      </x:c>
      <x:c r="F7" s="18"/>
      <x:c r="G7" s="18"/>
      <x:c r="H7" s="18"/>
      <x:c r="I7" s="18"/>
      <x:c r="J7" s="18"/>
      <x:c r="K7" s="18"/>
      <x:c r="L7" s="18"/>
      <x:c r="M7" s="18"/>
      <x:c r="N7" s="18"/>
      <x:c r="O7" s="18"/>
      <x:c r="P7" s="18"/>
      <x:c r="Q7" s="18"/>
      <x:c r="R7" s="18"/>
      <x:c r="S7" s="18"/>
      <x:c r="T7" s="18"/>
      <x:c r="U7" s="18"/>
      <x:c r="V7" s="18"/>
      <x:c r="W7" s="18"/>
      <x:c r="X7" s="18"/>
      <x:c r="Y7" s="18" t="str">
        <x:f>IF(D7="","",VLOOKUP(D7,'Facilitator Key'!$A$6:$G$25,2,FALSE))</x:f>
      </x:c>
      <x:c r="Z7" s="18" t="str">
        <x:f>IF(D7="","",VLOOKUP(D7,'Facilitator Key'!$A$6:$G$25,5,FALSE))</x:f>
      </x:c>
      <x:c r="AA7" s="18" t="str">
        <x:f>IF(D7="","",VLOOKUP(D7,'Facilitator Key'!$A$6:$G$25,6,FALSE))</x:f>
      </x:c>
      <x:c r="AB7" s="18" t="str">
        <x:f>IF(V7="","",IF(OR(V7=Z7,V7=AA7),1,0))</x:f>
      </x:c>
      <x:c r="AC7" s="18" t="str">
        <x:f>IF(V7="","",IF(AND(Y7="Control",OR(V7="Escalate",V7="Defer",V7="Stop")),1,0))</x:f>
      </x:c>
      <x:c r="AD7" s="18" t="str">
        <x:f>IF(V7="","",IF(AND(V7="Proceed",OR(Z7="Escalate",Z7="Defer",Z7="Stop",AA7="Escalate",AA7="Defer",AA7="Stop")),1,0))</x:f>
      </x:c>
      <x:c r="AE7" s="18"/>
    </x:row>
    <x:row r="8">
      <x:c r="A8" s="18" t="str">
        <x:f>IF(OR(B8="",D8=""),"",B8&amp;"-"&amp;D8)</x:f>
      </x:c>
      <x:c r="B8" s="18"/>
      <x:c r="C8" s="98"/>
      <x:c r="D8" s="18"/>
      <x:c r="E8" s="18" t="str">
        <x:f>IF(D8="","",VLOOKUP(D8,'Benchmark Cases'!$A$5:$B$24,2,FALSE))</x:f>
      </x:c>
      <x:c r="F8" s="18"/>
      <x:c r="G8" s="18"/>
      <x:c r="H8" s="18"/>
      <x:c r="I8" s="18"/>
      <x:c r="J8" s="18"/>
      <x:c r="K8" s="18"/>
      <x:c r="L8" s="18"/>
      <x:c r="M8" s="18"/>
      <x:c r="N8" s="18"/>
      <x:c r="O8" s="18"/>
      <x:c r="P8" s="18"/>
      <x:c r="Q8" s="18"/>
      <x:c r="R8" s="18"/>
      <x:c r="S8" s="18"/>
      <x:c r="T8" s="18"/>
      <x:c r="U8" s="18"/>
      <x:c r="V8" s="18"/>
      <x:c r="W8" s="18"/>
      <x:c r="X8" s="18"/>
      <x:c r="Y8" s="18" t="str">
        <x:f>IF(D8="","",VLOOKUP(D8,'Facilitator Key'!$A$6:$G$25,2,FALSE))</x:f>
      </x:c>
      <x:c r="Z8" s="18" t="str">
        <x:f>IF(D8="","",VLOOKUP(D8,'Facilitator Key'!$A$6:$G$25,5,FALSE))</x:f>
      </x:c>
      <x:c r="AA8" s="18" t="str">
        <x:f>IF(D8="","",VLOOKUP(D8,'Facilitator Key'!$A$6:$G$25,6,FALSE))</x:f>
      </x:c>
      <x:c r="AB8" s="18" t="str">
        <x:f>IF(V8="","",IF(OR(V8=Z8,V8=AA8),1,0))</x:f>
      </x:c>
      <x:c r="AC8" s="18" t="str">
        <x:f>IF(V8="","",IF(AND(Y8="Control",OR(V8="Escalate",V8="Defer",V8="Stop")),1,0))</x:f>
      </x:c>
      <x:c r="AD8" s="18" t="str">
        <x:f>IF(V8="","",IF(AND(V8="Proceed",OR(Z8="Escalate",Z8="Defer",Z8="Stop",AA8="Escalate",AA8="Defer",AA8="Stop")),1,0))</x:f>
      </x:c>
      <x:c r="AE8" s="18"/>
    </x:row>
    <x:row r="9">
      <x:c r="A9" s="18" t="str">
        <x:f>IF(OR(B9="",D9=""),"",B9&amp;"-"&amp;D9)</x:f>
      </x:c>
      <x:c r="B9" s="18"/>
      <x:c r="C9" s="98"/>
      <x:c r="D9" s="18"/>
      <x:c r="E9" s="18" t="str">
        <x:f>IF(D9="","",VLOOKUP(D9,'Benchmark Cases'!$A$5:$B$24,2,FALSE))</x:f>
      </x:c>
      <x:c r="F9" s="18"/>
      <x:c r="G9" s="18"/>
      <x:c r="H9" s="18"/>
      <x:c r="I9" s="18"/>
      <x:c r="J9" s="18"/>
      <x:c r="K9" s="18"/>
      <x:c r="L9" s="18"/>
      <x:c r="M9" s="18"/>
      <x:c r="N9" s="18"/>
      <x:c r="O9" s="18"/>
      <x:c r="P9" s="18"/>
      <x:c r="Q9" s="18"/>
      <x:c r="R9" s="18"/>
      <x:c r="S9" s="18"/>
      <x:c r="T9" s="18"/>
      <x:c r="U9" s="18"/>
      <x:c r="V9" s="18"/>
      <x:c r="W9" s="18"/>
      <x:c r="X9" s="18"/>
      <x:c r="Y9" s="18" t="str">
        <x:f>IF(D9="","",VLOOKUP(D9,'Facilitator Key'!$A$6:$G$25,2,FALSE))</x:f>
      </x:c>
      <x:c r="Z9" s="18" t="str">
        <x:f>IF(D9="","",VLOOKUP(D9,'Facilitator Key'!$A$6:$G$25,5,FALSE))</x:f>
      </x:c>
      <x:c r="AA9" s="18" t="str">
        <x:f>IF(D9="","",VLOOKUP(D9,'Facilitator Key'!$A$6:$G$25,6,FALSE))</x:f>
      </x:c>
      <x:c r="AB9" s="18" t="str">
        <x:f>IF(V9="","",IF(OR(V9=Z9,V9=AA9),1,0))</x:f>
      </x:c>
      <x:c r="AC9" s="18" t="str">
        <x:f>IF(V9="","",IF(AND(Y9="Control",OR(V9="Escalate",V9="Defer",V9="Stop")),1,0))</x:f>
      </x:c>
      <x:c r="AD9" s="18" t="str">
        <x:f>IF(V9="","",IF(AND(V9="Proceed",OR(Z9="Escalate",Z9="Defer",Z9="Stop",AA9="Escalate",AA9="Defer",AA9="Stop")),1,0))</x:f>
      </x:c>
      <x:c r="AE9" s="18"/>
    </x:row>
    <x:row r="10">
      <x:c r="A10" s="18" t="str">
        <x:f>IF(OR(B10="",D10=""),"",B10&amp;"-"&amp;D10)</x:f>
      </x:c>
      <x:c r="B10" s="18"/>
      <x:c r="C10" s="98"/>
      <x:c r="D10" s="18"/>
      <x:c r="E10" s="18" t="str">
        <x:f>IF(D10="","",VLOOKUP(D10,'Benchmark Cases'!$A$5:$B$24,2,FALSE))</x:f>
      </x:c>
      <x:c r="F10" s="18"/>
      <x:c r="G10" s="18"/>
      <x:c r="H10" s="18"/>
      <x:c r="I10" s="18"/>
      <x:c r="J10" s="18"/>
      <x:c r="K10" s="18"/>
      <x:c r="L10" s="18"/>
      <x:c r="M10" s="18"/>
      <x:c r="N10" s="18"/>
      <x:c r="O10" s="18"/>
      <x:c r="P10" s="18"/>
      <x:c r="Q10" s="18"/>
      <x:c r="R10" s="18"/>
      <x:c r="S10" s="18"/>
      <x:c r="T10" s="18"/>
      <x:c r="U10" s="18"/>
      <x:c r="V10" s="18"/>
      <x:c r="W10" s="18"/>
      <x:c r="X10" s="18"/>
      <x:c r="Y10" s="18" t="str">
        <x:f>IF(D10="","",VLOOKUP(D10,'Facilitator Key'!$A$6:$G$25,2,FALSE))</x:f>
      </x:c>
      <x:c r="Z10" s="18" t="str">
        <x:f>IF(D10="","",VLOOKUP(D10,'Facilitator Key'!$A$6:$G$25,5,FALSE))</x:f>
      </x:c>
      <x:c r="AA10" s="18" t="str">
        <x:f>IF(D10="","",VLOOKUP(D10,'Facilitator Key'!$A$6:$G$25,6,FALSE))</x:f>
      </x:c>
      <x:c r="AB10" s="18" t="str">
        <x:f>IF(V10="","",IF(OR(V10=Z10,V10=AA10),1,0))</x:f>
      </x:c>
      <x:c r="AC10" s="18" t="str">
        <x:f>IF(V10="","",IF(AND(Y10="Control",OR(V10="Escalate",V10="Defer",V10="Stop")),1,0))</x:f>
      </x:c>
      <x:c r="AD10" s="18" t="str">
        <x:f>IF(V10="","",IF(AND(V10="Proceed",OR(Z10="Escalate",Z10="Defer",Z10="Stop",AA10="Escalate",AA10="Defer",AA10="Stop")),1,0))</x:f>
      </x:c>
      <x:c r="AE10" s="18"/>
    </x:row>
    <x:row r="11">
      <x:c r="A11" s="18" t="str">
        <x:f>IF(OR(B11="",D11=""),"",B11&amp;"-"&amp;D11)</x:f>
      </x:c>
      <x:c r="B11" s="18"/>
      <x:c r="C11" s="98"/>
      <x:c r="D11" s="18"/>
      <x:c r="E11" s="18" t="str">
        <x:f>IF(D11="","",VLOOKUP(D11,'Benchmark Cases'!$A$5:$B$24,2,FALSE))</x:f>
      </x:c>
      <x:c r="F11" s="18"/>
      <x:c r="G11" s="18"/>
      <x:c r="H11" s="18"/>
      <x:c r="I11" s="18"/>
      <x:c r="J11" s="18"/>
      <x:c r="K11" s="18"/>
      <x:c r="L11" s="18"/>
      <x:c r="M11" s="18"/>
      <x:c r="N11" s="18"/>
      <x:c r="O11" s="18"/>
      <x:c r="P11" s="18"/>
      <x:c r="Q11" s="18"/>
      <x:c r="R11" s="18"/>
      <x:c r="S11" s="18"/>
      <x:c r="T11" s="18"/>
      <x:c r="U11" s="18"/>
      <x:c r="V11" s="18"/>
      <x:c r="W11" s="18"/>
      <x:c r="X11" s="18"/>
      <x:c r="Y11" s="18" t="str">
        <x:f>IF(D11="","",VLOOKUP(D11,'Facilitator Key'!$A$6:$G$25,2,FALSE))</x:f>
      </x:c>
      <x:c r="Z11" s="18" t="str">
        <x:f>IF(D11="","",VLOOKUP(D11,'Facilitator Key'!$A$6:$G$25,5,FALSE))</x:f>
      </x:c>
      <x:c r="AA11" s="18" t="str">
        <x:f>IF(D11="","",VLOOKUP(D11,'Facilitator Key'!$A$6:$G$25,6,FALSE))</x:f>
      </x:c>
      <x:c r="AB11" s="18" t="str">
        <x:f>IF(V11="","",IF(OR(V11=Z11,V11=AA11),1,0))</x:f>
      </x:c>
      <x:c r="AC11" s="18" t="str">
        <x:f>IF(V11="","",IF(AND(Y11="Control",OR(V11="Escalate",V11="Defer",V11="Stop")),1,0))</x:f>
      </x:c>
      <x:c r="AD11" s="18" t="str">
        <x:f>IF(V11="","",IF(AND(V11="Proceed",OR(Z11="Escalate",Z11="Defer",Z11="Stop",AA11="Escalate",AA11="Defer",AA11="Stop")),1,0))</x:f>
      </x:c>
      <x:c r="AE11" s="18"/>
    </x:row>
    <x:row r="12">
      <x:c r="A12" s="18" t="str">
        <x:f>IF(OR(B12="",D12=""),"",B12&amp;"-"&amp;D12)</x:f>
      </x:c>
      <x:c r="B12" s="18"/>
      <x:c r="C12" s="98"/>
      <x:c r="D12" s="18"/>
      <x:c r="E12" s="18" t="str">
        <x:f>IF(D12="","",VLOOKUP(D12,'Benchmark Cases'!$A$5:$B$24,2,FALSE))</x:f>
      </x:c>
      <x:c r="F12" s="18"/>
      <x:c r="G12" s="18"/>
      <x:c r="H12" s="18"/>
      <x:c r="I12" s="18"/>
      <x:c r="J12" s="18"/>
      <x:c r="K12" s="18"/>
      <x:c r="L12" s="18"/>
      <x:c r="M12" s="18"/>
      <x:c r="N12" s="18"/>
      <x:c r="O12" s="18"/>
      <x:c r="P12" s="18"/>
      <x:c r="Q12" s="18"/>
      <x:c r="R12" s="18"/>
      <x:c r="S12" s="18"/>
      <x:c r="T12" s="18"/>
      <x:c r="U12" s="18"/>
      <x:c r="V12" s="18"/>
      <x:c r="W12" s="18"/>
      <x:c r="X12" s="18"/>
      <x:c r="Y12" s="18" t="str">
        <x:f>IF(D12="","",VLOOKUP(D12,'Facilitator Key'!$A$6:$G$25,2,FALSE))</x:f>
      </x:c>
      <x:c r="Z12" s="18" t="str">
        <x:f>IF(D12="","",VLOOKUP(D12,'Facilitator Key'!$A$6:$G$25,5,FALSE))</x:f>
      </x:c>
      <x:c r="AA12" s="18" t="str">
        <x:f>IF(D12="","",VLOOKUP(D12,'Facilitator Key'!$A$6:$G$25,6,FALSE))</x:f>
      </x:c>
      <x:c r="AB12" s="18" t="str">
        <x:f>IF(V12="","",IF(OR(V12=Z12,V12=AA12),1,0))</x:f>
      </x:c>
      <x:c r="AC12" s="18" t="str">
        <x:f>IF(V12="","",IF(AND(Y12="Control",OR(V12="Escalate",V12="Defer",V12="Stop")),1,0))</x:f>
      </x:c>
      <x:c r="AD12" s="18" t="str">
        <x:f>IF(V12="","",IF(AND(V12="Proceed",OR(Z12="Escalate",Z12="Defer",Z12="Stop",AA12="Escalate",AA12="Defer",AA12="Stop")),1,0))</x:f>
      </x:c>
      <x:c r="AE12" s="18"/>
    </x:row>
    <x:row r="13">
      <x:c r="A13" s="18" t="str">
        <x:f>IF(OR(B13="",D13=""),"",B13&amp;"-"&amp;D13)</x:f>
      </x:c>
      <x:c r="B13" s="18"/>
      <x:c r="C13" s="98"/>
      <x:c r="D13" s="18"/>
      <x:c r="E13" s="18" t="str">
        <x:f>IF(D13="","",VLOOKUP(D13,'Benchmark Cases'!$A$5:$B$24,2,FALSE))</x:f>
      </x:c>
      <x:c r="F13" s="18"/>
      <x:c r="G13" s="18"/>
      <x:c r="H13" s="18"/>
      <x:c r="I13" s="18"/>
      <x:c r="J13" s="18"/>
      <x:c r="K13" s="18"/>
      <x:c r="L13" s="18"/>
      <x:c r="M13" s="18"/>
      <x:c r="N13" s="18"/>
      <x:c r="O13" s="18"/>
      <x:c r="P13" s="18"/>
      <x:c r="Q13" s="18"/>
      <x:c r="R13" s="18"/>
      <x:c r="S13" s="18"/>
      <x:c r="T13" s="18"/>
      <x:c r="U13" s="18"/>
      <x:c r="V13" s="18"/>
      <x:c r="W13" s="18"/>
      <x:c r="X13" s="18"/>
      <x:c r="Y13" s="18" t="str">
        <x:f>IF(D13="","",VLOOKUP(D13,'Facilitator Key'!$A$6:$G$25,2,FALSE))</x:f>
      </x:c>
      <x:c r="Z13" s="18" t="str">
        <x:f>IF(D13="","",VLOOKUP(D13,'Facilitator Key'!$A$6:$G$25,5,FALSE))</x:f>
      </x:c>
      <x:c r="AA13" s="18" t="str">
        <x:f>IF(D13="","",VLOOKUP(D13,'Facilitator Key'!$A$6:$G$25,6,FALSE))</x:f>
      </x:c>
      <x:c r="AB13" s="18" t="str">
        <x:f>IF(V13="","",IF(OR(V13=Z13,V13=AA13),1,0))</x:f>
      </x:c>
      <x:c r="AC13" s="18" t="str">
        <x:f>IF(V13="","",IF(AND(Y13="Control",OR(V13="Escalate",V13="Defer",V13="Stop")),1,0))</x:f>
      </x:c>
      <x:c r="AD13" s="18" t="str">
        <x:f>IF(V13="","",IF(AND(V13="Proceed",OR(Z13="Escalate",Z13="Defer",Z13="Stop",AA13="Escalate",AA13="Defer",AA13="Stop")),1,0))</x:f>
      </x:c>
      <x:c r="AE13" s="18"/>
    </x:row>
    <x:row r="14">
      <x:c r="A14" s="18" t="str">
        <x:f>IF(OR(B14="",D14=""),"",B14&amp;"-"&amp;D14)</x:f>
      </x:c>
      <x:c r="B14" s="18"/>
      <x:c r="C14" s="98"/>
      <x:c r="D14" s="18"/>
      <x:c r="E14" s="18" t="str">
        <x:f>IF(D14="","",VLOOKUP(D14,'Benchmark Cases'!$A$5:$B$24,2,FALSE))</x:f>
      </x:c>
      <x:c r="F14" s="18"/>
      <x:c r="G14" s="18"/>
      <x:c r="H14" s="18"/>
      <x:c r="I14" s="18"/>
      <x:c r="J14" s="18"/>
      <x:c r="K14" s="18"/>
      <x:c r="L14" s="18"/>
      <x:c r="M14" s="18"/>
      <x:c r="N14" s="18"/>
      <x:c r="O14" s="18"/>
      <x:c r="P14" s="18"/>
      <x:c r="Q14" s="18"/>
      <x:c r="R14" s="18"/>
      <x:c r="S14" s="18"/>
      <x:c r="T14" s="18"/>
      <x:c r="U14" s="18"/>
      <x:c r="V14" s="18"/>
      <x:c r="W14" s="18"/>
      <x:c r="X14" s="18"/>
      <x:c r="Y14" s="18" t="str">
        <x:f>IF(D14="","",VLOOKUP(D14,'Facilitator Key'!$A$6:$G$25,2,FALSE))</x:f>
      </x:c>
      <x:c r="Z14" s="18" t="str">
        <x:f>IF(D14="","",VLOOKUP(D14,'Facilitator Key'!$A$6:$G$25,5,FALSE))</x:f>
      </x:c>
      <x:c r="AA14" s="18" t="str">
        <x:f>IF(D14="","",VLOOKUP(D14,'Facilitator Key'!$A$6:$G$25,6,FALSE))</x:f>
      </x:c>
      <x:c r="AB14" s="18" t="str">
        <x:f>IF(V14="","",IF(OR(V14=Z14,V14=AA14),1,0))</x:f>
      </x:c>
      <x:c r="AC14" s="18" t="str">
        <x:f>IF(V14="","",IF(AND(Y14="Control",OR(V14="Escalate",V14="Defer",V14="Stop")),1,0))</x:f>
      </x:c>
      <x:c r="AD14" s="18" t="str">
        <x:f>IF(V14="","",IF(AND(V14="Proceed",OR(Z14="Escalate",Z14="Defer",Z14="Stop",AA14="Escalate",AA14="Defer",AA14="Stop")),1,0))</x:f>
      </x:c>
      <x:c r="AE14" s="18"/>
    </x:row>
    <x:row r="15">
      <x:c r="A15" s="18" t="str">
        <x:f>IF(OR(B15="",D15=""),"",B15&amp;"-"&amp;D15)</x:f>
      </x:c>
      <x:c r="B15" s="18"/>
      <x:c r="C15" s="98"/>
      <x:c r="D15" s="18"/>
      <x:c r="E15" s="18" t="str">
        <x:f>IF(D15="","",VLOOKUP(D15,'Benchmark Cases'!$A$5:$B$24,2,FALSE))</x:f>
      </x:c>
      <x:c r="F15" s="18"/>
      <x:c r="G15" s="18"/>
      <x:c r="H15" s="18"/>
      <x:c r="I15" s="18"/>
      <x:c r="J15" s="18"/>
      <x:c r="K15" s="18"/>
      <x:c r="L15" s="18"/>
      <x:c r="M15" s="18"/>
      <x:c r="N15" s="18"/>
      <x:c r="O15" s="18"/>
      <x:c r="P15" s="18"/>
      <x:c r="Q15" s="18"/>
      <x:c r="R15" s="18"/>
      <x:c r="S15" s="18"/>
      <x:c r="T15" s="18"/>
      <x:c r="U15" s="18"/>
      <x:c r="V15" s="18"/>
      <x:c r="W15" s="18"/>
      <x:c r="X15" s="18"/>
      <x:c r="Y15" s="18" t="str">
        <x:f>IF(D15="","",VLOOKUP(D15,'Facilitator Key'!$A$6:$G$25,2,FALSE))</x:f>
      </x:c>
      <x:c r="Z15" s="18" t="str">
        <x:f>IF(D15="","",VLOOKUP(D15,'Facilitator Key'!$A$6:$G$25,5,FALSE))</x:f>
      </x:c>
      <x:c r="AA15" s="18" t="str">
        <x:f>IF(D15="","",VLOOKUP(D15,'Facilitator Key'!$A$6:$G$25,6,FALSE))</x:f>
      </x:c>
      <x:c r="AB15" s="18" t="str">
        <x:f>IF(V15="","",IF(OR(V15=Z15,V15=AA15),1,0))</x:f>
      </x:c>
      <x:c r="AC15" s="18" t="str">
        <x:f>IF(V15="","",IF(AND(Y15="Control",OR(V15="Escalate",V15="Defer",V15="Stop")),1,0))</x:f>
      </x:c>
      <x:c r="AD15" s="18" t="str">
        <x:f>IF(V15="","",IF(AND(V15="Proceed",OR(Z15="Escalate",Z15="Defer",Z15="Stop",AA15="Escalate",AA15="Defer",AA15="Stop")),1,0))</x:f>
      </x:c>
      <x:c r="AE15" s="18"/>
    </x:row>
    <x:row r="16">
      <x:c r="A16" s="18" t="str">
        <x:f>IF(OR(B16="",D16=""),"",B16&amp;"-"&amp;D16)</x:f>
      </x:c>
      <x:c r="B16" s="18"/>
      <x:c r="C16" s="98"/>
      <x:c r="D16" s="18"/>
      <x:c r="E16" s="18" t="str">
        <x:f>IF(D16="","",VLOOKUP(D16,'Benchmark Cases'!$A$5:$B$24,2,FALSE))</x:f>
      </x:c>
      <x:c r="F16" s="18"/>
      <x:c r="G16" s="18"/>
      <x:c r="H16" s="18"/>
      <x:c r="I16" s="18"/>
      <x:c r="J16" s="18"/>
      <x:c r="K16" s="18"/>
      <x:c r="L16" s="18"/>
      <x:c r="M16" s="18"/>
      <x:c r="N16" s="18"/>
      <x:c r="O16" s="18"/>
      <x:c r="P16" s="18"/>
      <x:c r="Q16" s="18"/>
      <x:c r="R16" s="18"/>
      <x:c r="S16" s="18"/>
      <x:c r="T16" s="18"/>
      <x:c r="U16" s="18"/>
      <x:c r="V16" s="18"/>
      <x:c r="W16" s="18"/>
      <x:c r="X16" s="18"/>
      <x:c r="Y16" s="18" t="str">
        <x:f>IF(D16="","",VLOOKUP(D16,'Facilitator Key'!$A$6:$G$25,2,FALSE))</x:f>
      </x:c>
      <x:c r="Z16" s="18" t="str">
        <x:f>IF(D16="","",VLOOKUP(D16,'Facilitator Key'!$A$6:$G$25,5,FALSE))</x:f>
      </x:c>
      <x:c r="AA16" s="18" t="str">
        <x:f>IF(D16="","",VLOOKUP(D16,'Facilitator Key'!$A$6:$G$25,6,FALSE))</x:f>
      </x:c>
      <x:c r="AB16" s="18" t="str">
        <x:f>IF(V16="","",IF(OR(V16=Z16,V16=AA16),1,0))</x:f>
      </x:c>
      <x:c r="AC16" s="18" t="str">
        <x:f>IF(V16="","",IF(AND(Y16="Control",OR(V16="Escalate",V16="Defer",V16="Stop")),1,0))</x:f>
      </x:c>
      <x:c r="AD16" s="18" t="str">
        <x:f>IF(V16="","",IF(AND(V16="Proceed",OR(Z16="Escalate",Z16="Defer",Z16="Stop",AA16="Escalate",AA16="Defer",AA16="Stop")),1,0))</x:f>
      </x:c>
      <x:c r="AE16" s="18"/>
    </x:row>
    <x:row r="17">
      <x:c r="A17" s="18" t="str">
        <x:f>IF(OR(B17="",D17=""),"",B17&amp;"-"&amp;D17)</x:f>
      </x:c>
      <x:c r="B17" s="18"/>
      <x:c r="C17" s="98"/>
      <x:c r="D17" s="18"/>
      <x:c r="E17" s="18" t="str">
        <x:f>IF(D17="","",VLOOKUP(D17,'Benchmark Cases'!$A$5:$B$24,2,FALSE))</x:f>
      </x:c>
      <x:c r="F17" s="18"/>
      <x:c r="G17" s="18"/>
      <x:c r="H17" s="18"/>
      <x:c r="I17" s="18"/>
      <x:c r="J17" s="18"/>
      <x:c r="K17" s="18"/>
      <x:c r="L17" s="18"/>
      <x:c r="M17" s="18"/>
      <x:c r="N17" s="18"/>
      <x:c r="O17" s="18"/>
      <x:c r="P17" s="18"/>
      <x:c r="Q17" s="18"/>
      <x:c r="R17" s="18"/>
      <x:c r="S17" s="18"/>
      <x:c r="T17" s="18"/>
      <x:c r="U17" s="18"/>
      <x:c r="V17" s="18"/>
      <x:c r="W17" s="18"/>
      <x:c r="X17" s="18"/>
      <x:c r="Y17" s="18" t="str">
        <x:f>IF(D17="","",VLOOKUP(D17,'Facilitator Key'!$A$6:$G$25,2,FALSE))</x:f>
      </x:c>
      <x:c r="Z17" s="18" t="str">
        <x:f>IF(D17="","",VLOOKUP(D17,'Facilitator Key'!$A$6:$G$25,5,FALSE))</x:f>
      </x:c>
      <x:c r="AA17" s="18" t="str">
        <x:f>IF(D17="","",VLOOKUP(D17,'Facilitator Key'!$A$6:$G$25,6,FALSE))</x:f>
      </x:c>
      <x:c r="AB17" s="18" t="str">
        <x:f>IF(V17="","",IF(OR(V17=Z17,V17=AA17),1,0))</x:f>
      </x:c>
      <x:c r="AC17" s="18" t="str">
        <x:f>IF(V17="","",IF(AND(Y17="Control",OR(V17="Escalate",V17="Defer",V17="Stop")),1,0))</x:f>
      </x:c>
      <x:c r="AD17" s="18" t="str">
        <x:f>IF(V17="","",IF(AND(V17="Proceed",OR(Z17="Escalate",Z17="Defer",Z17="Stop",AA17="Escalate",AA17="Defer",AA17="Stop")),1,0))</x:f>
      </x:c>
      <x:c r="AE17" s="18"/>
    </x:row>
    <x:row r="18">
      <x:c r="A18" s="18" t="str">
        <x:f>IF(OR(B18="",D18=""),"",B18&amp;"-"&amp;D18)</x:f>
      </x:c>
      <x:c r="B18" s="18"/>
      <x:c r="C18" s="98"/>
      <x:c r="D18" s="18"/>
      <x:c r="E18" s="18" t="str">
        <x:f>IF(D18="","",VLOOKUP(D18,'Benchmark Cases'!$A$5:$B$24,2,FALSE))</x:f>
      </x:c>
      <x:c r="F18" s="18"/>
      <x:c r="G18" s="18"/>
      <x:c r="H18" s="18"/>
      <x:c r="I18" s="18"/>
      <x:c r="J18" s="18"/>
      <x:c r="K18" s="18"/>
      <x:c r="L18" s="18"/>
      <x:c r="M18" s="18"/>
      <x:c r="N18" s="18"/>
      <x:c r="O18" s="18"/>
      <x:c r="P18" s="18"/>
      <x:c r="Q18" s="18"/>
      <x:c r="R18" s="18"/>
      <x:c r="S18" s="18"/>
      <x:c r="T18" s="18"/>
      <x:c r="U18" s="18"/>
      <x:c r="V18" s="18"/>
      <x:c r="W18" s="18"/>
      <x:c r="X18" s="18"/>
      <x:c r="Y18" s="18" t="str">
        <x:f>IF(D18="","",VLOOKUP(D18,'Facilitator Key'!$A$6:$G$25,2,FALSE))</x:f>
      </x:c>
      <x:c r="Z18" s="18" t="str">
        <x:f>IF(D18="","",VLOOKUP(D18,'Facilitator Key'!$A$6:$G$25,5,FALSE))</x:f>
      </x:c>
      <x:c r="AA18" s="18" t="str">
        <x:f>IF(D18="","",VLOOKUP(D18,'Facilitator Key'!$A$6:$G$25,6,FALSE))</x:f>
      </x:c>
      <x:c r="AB18" s="18" t="str">
        <x:f>IF(V18="","",IF(OR(V18=Z18,V18=AA18),1,0))</x:f>
      </x:c>
      <x:c r="AC18" s="18" t="str">
        <x:f>IF(V18="","",IF(AND(Y18="Control",OR(V18="Escalate",V18="Defer",V18="Stop")),1,0))</x:f>
      </x:c>
      <x:c r="AD18" s="18" t="str">
        <x:f>IF(V18="","",IF(AND(V18="Proceed",OR(Z18="Escalate",Z18="Defer",Z18="Stop",AA18="Escalate",AA18="Defer",AA18="Stop")),1,0))</x:f>
      </x:c>
      <x:c r="AE18" s="18"/>
    </x:row>
    <x:row r="19">
      <x:c r="A19" s="18" t="str">
        <x:f>IF(OR(B19="",D19=""),"",B19&amp;"-"&amp;D19)</x:f>
      </x:c>
      <x:c r="B19" s="18"/>
      <x:c r="C19" s="98"/>
      <x:c r="D19" s="18"/>
      <x:c r="E19" s="18" t="str">
        <x:f>IF(D19="","",VLOOKUP(D19,'Benchmark Cases'!$A$5:$B$24,2,FALSE))</x:f>
      </x:c>
      <x:c r="F19" s="18"/>
      <x:c r="G19" s="18"/>
      <x:c r="H19" s="18"/>
      <x:c r="I19" s="18"/>
      <x:c r="J19" s="18"/>
      <x:c r="K19" s="18"/>
      <x:c r="L19" s="18"/>
      <x:c r="M19" s="18"/>
      <x:c r="N19" s="18"/>
      <x:c r="O19" s="18"/>
      <x:c r="P19" s="18"/>
      <x:c r="Q19" s="18"/>
      <x:c r="R19" s="18"/>
      <x:c r="S19" s="18"/>
      <x:c r="T19" s="18"/>
      <x:c r="U19" s="18"/>
      <x:c r="V19" s="18"/>
      <x:c r="W19" s="18"/>
      <x:c r="X19" s="18"/>
      <x:c r="Y19" s="18" t="str">
        <x:f>IF(D19="","",VLOOKUP(D19,'Facilitator Key'!$A$6:$G$25,2,FALSE))</x:f>
      </x:c>
      <x:c r="Z19" s="18" t="str">
        <x:f>IF(D19="","",VLOOKUP(D19,'Facilitator Key'!$A$6:$G$25,5,FALSE))</x:f>
      </x:c>
      <x:c r="AA19" s="18" t="str">
        <x:f>IF(D19="","",VLOOKUP(D19,'Facilitator Key'!$A$6:$G$25,6,FALSE))</x:f>
      </x:c>
      <x:c r="AB19" s="18" t="str">
        <x:f>IF(V19="","",IF(OR(V19=Z19,V19=AA19),1,0))</x:f>
      </x:c>
      <x:c r="AC19" s="18" t="str">
        <x:f>IF(V19="","",IF(AND(Y19="Control",OR(V19="Escalate",V19="Defer",V19="Stop")),1,0))</x:f>
      </x:c>
      <x:c r="AD19" s="18" t="str">
        <x:f>IF(V19="","",IF(AND(V19="Proceed",OR(Z19="Escalate",Z19="Defer",Z19="Stop",AA19="Escalate",AA19="Defer",AA19="Stop")),1,0))</x:f>
      </x:c>
      <x:c r="AE19" s="18"/>
    </x:row>
    <x:row r="20">
      <x:c r="A20" s="18" t="str">
        <x:f>IF(OR(B20="",D20=""),"",B20&amp;"-"&amp;D20)</x:f>
      </x:c>
      <x:c r="B20" s="18"/>
      <x:c r="C20" s="98"/>
      <x:c r="D20" s="18"/>
      <x:c r="E20" s="18" t="str">
        <x:f>IF(D20="","",VLOOKUP(D20,'Benchmark Cases'!$A$5:$B$24,2,FALSE))</x:f>
      </x:c>
      <x:c r="F20" s="18"/>
      <x:c r="G20" s="18"/>
      <x:c r="H20" s="18"/>
      <x:c r="I20" s="18"/>
      <x:c r="J20" s="18"/>
      <x:c r="K20" s="18"/>
      <x:c r="L20" s="18"/>
      <x:c r="M20" s="18"/>
      <x:c r="N20" s="18"/>
      <x:c r="O20" s="18"/>
      <x:c r="P20" s="18"/>
      <x:c r="Q20" s="18"/>
      <x:c r="R20" s="18"/>
      <x:c r="S20" s="18"/>
      <x:c r="T20" s="18"/>
      <x:c r="U20" s="18"/>
      <x:c r="V20" s="18"/>
      <x:c r="W20" s="18"/>
      <x:c r="X20" s="18"/>
      <x:c r="Y20" s="18" t="str">
        <x:f>IF(D20="","",VLOOKUP(D20,'Facilitator Key'!$A$6:$G$25,2,FALSE))</x:f>
      </x:c>
      <x:c r="Z20" s="18" t="str">
        <x:f>IF(D20="","",VLOOKUP(D20,'Facilitator Key'!$A$6:$G$25,5,FALSE))</x:f>
      </x:c>
      <x:c r="AA20" s="18" t="str">
        <x:f>IF(D20="","",VLOOKUP(D20,'Facilitator Key'!$A$6:$G$25,6,FALSE))</x:f>
      </x:c>
      <x:c r="AB20" s="18" t="str">
        <x:f>IF(V20="","",IF(OR(V20=Z20,V20=AA20),1,0))</x:f>
      </x:c>
      <x:c r="AC20" s="18" t="str">
        <x:f>IF(V20="","",IF(AND(Y20="Control",OR(V20="Escalate",V20="Defer",V20="Stop")),1,0))</x:f>
      </x:c>
      <x:c r="AD20" s="18" t="str">
        <x:f>IF(V20="","",IF(AND(V20="Proceed",OR(Z20="Escalate",Z20="Defer",Z20="Stop",AA20="Escalate",AA20="Defer",AA20="Stop")),1,0))</x:f>
      </x:c>
      <x:c r="AE20" s="18"/>
    </x:row>
    <x:row r="21">
      <x:c r="A21" s="18" t="str">
        <x:f>IF(OR(B21="",D21=""),"",B21&amp;"-"&amp;D21)</x:f>
      </x:c>
      <x:c r="B21" s="18"/>
      <x:c r="C21" s="98"/>
      <x:c r="D21" s="18"/>
      <x:c r="E21" s="18" t="str">
        <x:f>IF(D21="","",VLOOKUP(D21,'Benchmark Cases'!$A$5:$B$24,2,FALSE))</x:f>
      </x:c>
      <x:c r="F21" s="18"/>
      <x:c r="G21" s="18"/>
      <x:c r="H21" s="18"/>
      <x:c r="I21" s="18"/>
      <x:c r="J21" s="18"/>
      <x:c r="K21" s="18"/>
      <x:c r="L21" s="18"/>
      <x:c r="M21" s="18"/>
      <x:c r="N21" s="18"/>
      <x:c r="O21" s="18"/>
      <x:c r="P21" s="18"/>
      <x:c r="Q21" s="18"/>
      <x:c r="R21" s="18"/>
      <x:c r="S21" s="18"/>
      <x:c r="T21" s="18"/>
      <x:c r="U21" s="18"/>
      <x:c r="V21" s="18"/>
      <x:c r="W21" s="18"/>
      <x:c r="X21" s="18"/>
      <x:c r="Y21" s="18" t="str">
        <x:f>IF(D21="","",VLOOKUP(D21,'Facilitator Key'!$A$6:$G$25,2,FALSE))</x:f>
      </x:c>
      <x:c r="Z21" s="18" t="str">
        <x:f>IF(D21="","",VLOOKUP(D21,'Facilitator Key'!$A$6:$G$25,5,FALSE))</x:f>
      </x:c>
      <x:c r="AA21" s="18" t="str">
        <x:f>IF(D21="","",VLOOKUP(D21,'Facilitator Key'!$A$6:$G$25,6,FALSE))</x:f>
      </x:c>
      <x:c r="AB21" s="18" t="str">
        <x:f>IF(V21="","",IF(OR(V21=Z21,V21=AA21),1,0))</x:f>
      </x:c>
      <x:c r="AC21" s="18" t="str">
        <x:f>IF(V21="","",IF(AND(Y21="Control",OR(V21="Escalate",V21="Defer",V21="Stop")),1,0))</x:f>
      </x:c>
      <x:c r="AD21" s="18" t="str">
        <x:f>IF(V21="","",IF(AND(V21="Proceed",OR(Z21="Escalate",Z21="Defer",Z21="Stop",AA21="Escalate",AA21="Defer",AA21="Stop")),1,0))</x:f>
      </x:c>
      <x:c r="AE21" s="18"/>
    </x:row>
    <x:row r="22">
      <x:c r="A22" s="18" t="str">
        <x:f>IF(OR(B22="",D22=""),"",B22&amp;"-"&amp;D22)</x:f>
      </x:c>
      <x:c r="B22" s="18"/>
      <x:c r="C22" s="98"/>
      <x:c r="D22" s="18"/>
      <x:c r="E22" s="18" t="str">
        <x:f>IF(D22="","",VLOOKUP(D22,'Benchmark Cases'!$A$5:$B$24,2,FALSE))</x:f>
      </x:c>
      <x:c r="F22" s="18"/>
      <x:c r="G22" s="18"/>
      <x:c r="H22" s="18"/>
      <x:c r="I22" s="18"/>
      <x:c r="J22" s="18"/>
      <x:c r="K22" s="18"/>
      <x:c r="L22" s="18"/>
      <x:c r="M22" s="18"/>
      <x:c r="N22" s="18"/>
      <x:c r="O22" s="18"/>
      <x:c r="P22" s="18"/>
      <x:c r="Q22" s="18"/>
      <x:c r="R22" s="18"/>
      <x:c r="S22" s="18"/>
      <x:c r="T22" s="18"/>
      <x:c r="U22" s="18"/>
      <x:c r="V22" s="18"/>
      <x:c r="W22" s="18"/>
      <x:c r="X22" s="18"/>
      <x:c r="Y22" s="18" t="str">
        <x:f>IF(D22="","",VLOOKUP(D22,'Facilitator Key'!$A$6:$G$25,2,FALSE))</x:f>
      </x:c>
      <x:c r="Z22" s="18" t="str">
        <x:f>IF(D22="","",VLOOKUP(D22,'Facilitator Key'!$A$6:$G$25,5,FALSE))</x:f>
      </x:c>
      <x:c r="AA22" s="18" t="str">
        <x:f>IF(D22="","",VLOOKUP(D22,'Facilitator Key'!$A$6:$G$25,6,FALSE))</x:f>
      </x:c>
      <x:c r="AB22" s="18" t="str">
        <x:f>IF(V22="","",IF(OR(V22=Z22,V22=AA22),1,0))</x:f>
      </x:c>
      <x:c r="AC22" s="18" t="str">
        <x:f>IF(V22="","",IF(AND(Y22="Control",OR(V22="Escalate",V22="Defer",V22="Stop")),1,0))</x:f>
      </x:c>
      <x:c r="AD22" s="18" t="str">
        <x:f>IF(V22="","",IF(AND(V22="Proceed",OR(Z22="Escalate",Z22="Defer",Z22="Stop",AA22="Escalate",AA22="Defer",AA22="Stop")),1,0))</x:f>
      </x:c>
      <x:c r="AE22" s="18"/>
    </x:row>
    <x:row r="23">
      <x:c r="A23" s="18" t="str">
        <x:f>IF(OR(B23="",D23=""),"",B23&amp;"-"&amp;D23)</x:f>
      </x:c>
      <x:c r="B23" s="18"/>
      <x:c r="C23" s="98"/>
      <x:c r="D23" s="18"/>
      <x:c r="E23" s="18" t="str">
        <x:f>IF(D23="","",VLOOKUP(D23,'Benchmark Cases'!$A$5:$B$24,2,FALSE))</x:f>
      </x:c>
      <x:c r="F23" s="18"/>
      <x:c r="G23" s="18"/>
      <x:c r="H23" s="18"/>
      <x:c r="I23" s="18"/>
      <x:c r="J23" s="18"/>
      <x:c r="K23" s="18"/>
      <x:c r="L23" s="18"/>
      <x:c r="M23" s="18"/>
      <x:c r="N23" s="18"/>
      <x:c r="O23" s="18"/>
      <x:c r="P23" s="18"/>
      <x:c r="Q23" s="18"/>
      <x:c r="R23" s="18"/>
      <x:c r="S23" s="18"/>
      <x:c r="T23" s="18"/>
      <x:c r="U23" s="18"/>
      <x:c r="V23" s="18"/>
      <x:c r="W23" s="18"/>
      <x:c r="X23" s="18"/>
      <x:c r="Y23" s="18" t="str">
        <x:f>IF(D23="","",VLOOKUP(D23,'Facilitator Key'!$A$6:$G$25,2,FALSE))</x:f>
      </x:c>
      <x:c r="Z23" s="18" t="str">
        <x:f>IF(D23="","",VLOOKUP(D23,'Facilitator Key'!$A$6:$G$25,5,FALSE))</x:f>
      </x:c>
      <x:c r="AA23" s="18" t="str">
        <x:f>IF(D23="","",VLOOKUP(D23,'Facilitator Key'!$A$6:$G$25,6,FALSE))</x:f>
      </x:c>
      <x:c r="AB23" s="18" t="str">
        <x:f>IF(V23="","",IF(OR(V23=Z23,V23=AA23),1,0))</x:f>
      </x:c>
      <x:c r="AC23" s="18" t="str">
        <x:f>IF(V23="","",IF(AND(Y23="Control",OR(V23="Escalate",V23="Defer",V23="Stop")),1,0))</x:f>
      </x:c>
      <x:c r="AD23" s="18" t="str">
        <x:f>IF(V23="","",IF(AND(V23="Proceed",OR(Z23="Escalate",Z23="Defer",Z23="Stop",AA23="Escalate",AA23="Defer",AA23="Stop")),1,0))</x:f>
      </x:c>
      <x:c r="AE23" s="18"/>
    </x:row>
    <x:row r="24">
      <x:c r="A24" s="18" t="str">
        <x:f>IF(OR(B24="",D24=""),"",B24&amp;"-"&amp;D24)</x:f>
      </x:c>
      <x:c r="B24" s="18"/>
      <x:c r="C24" s="98"/>
      <x:c r="D24" s="18"/>
      <x:c r="E24" s="18" t="str">
        <x:f>IF(D24="","",VLOOKUP(D24,'Benchmark Cases'!$A$5:$B$24,2,FALSE))</x:f>
      </x:c>
      <x:c r="F24" s="18"/>
      <x:c r="G24" s="18"/>
      <x:c r="H24" s="18"/>
      <x:c r="I24" s="18"/>
      <x:c r="J24" s="18"/>
      <x:c r="K24" s="18"/>
      <x:c r="L24" s="18"/>
      <x:c r="M24" s="18"/>
      <x:c r="N24" s="18"/>
      <x:c r="O24" s="18"/>
      <x:c r="P24" s="18"/>
      <x:c r="Q24" s="18"/>
      <x:c r="R24" s="18"/>
      <x:c r="S24" s="18"/>
      <x:c r="T24" s="18"/>
      <x:c r="U24" s="18"/>
      <x:c r="V24" s="18"/>
      <x:c r="W24" s="18"/>
      <x:c r="X24" s="18"/>
      <x:c r="Y24" s="18" t="str">
        <x:f>IF(D24="","",VLOOKUP(D24,'Facilitator Key'!$A$6:$G$25,2,FALSE))</x:f>
      </x:c>
      <x:c r="Z24" s="18" t="str">
        <x:f>IF(D24="","",VLOOKUP(D24,'Facilitator Key'!$A$6:$G$25,5,FALSE))</x:f>
      </x:c>
      <x:c r="AA24" s="18" t="str">
        <x:f>IF(D24="","",VLOOKUP(D24,'Facilitator Key'!$A$6:$G$25,6,FALSE))</x:f>
      </x:c>
      <x:c r="AB24" s="18" t="str">
        <x:f>IF(V24="","",IF(OR(V24=Z24,V24=AA24),1,0))</x:f>
      </x:c>
      <x:c r="AC24" s="18" t="str">
        <x:f>IF(V24="","",IF(AND(Y24="Control",OR(V24="Escalate",V24="Defer",V24="Stop")),1,0))</x:f>
      </x:c>
      <x:c r="AD24" s="18" t="str">
        <x:f>IF(V24="","",IF(AND(V24="Proceed",OR(Z24="Escalate",Z24="Defer",Z24="Stop",AA24="Escalate",AA24="Defer",AA24="Stop")),1,0))</x:f>
      </x:c>
      <x:c r="AE24" s="18"/>
    </x:row>
    <x:row r="25">
      <x:c r="A25" s="18" t="str">
        <x:f>IF(OR(B25="",D25=""),"",B25&amp;"-"&amp;D25)</x:f>
      </x:c>
      <x:c r="B25" s="18"/>
      <x:c r="C25" s="98"/>
      <x:c r="D25" s="18"/>
      <x:c r="E25" s="18" t="str">
        <x:f>IF(D25="","",VLOOKUP(D25,'Benchmark Cases'!$A$5:$B$24,2,FALSE))</x:f>
      </x:c>
      <x:c r="F25" s="18"/>
      <x:c r="G25" s="18"/>
      <x:c r="H25" s="18"/>
      <x:c r="I25" s="18"/>
      <x:c r="J25" s="18"/>
      <x:c r="K25" s="18"/>
      <x:c r="L25" s="18"/>
      <x:c r="M25" s="18"/>
      <x:c r="N25" s="18"/>
      <x:c r="O25" s="18"/>
      <x:c r="P25" s="18"/>
      <x:c r="Q25" s="18"/>
      <x:c r="R25" s="18"/>
      <x:c r="S25" s="18"/>
      <x:c r="T25" s="18"/>
      <x:c r="U25" s="18"/>
      <x:c r="V25" s="18"/>
      <x:c r="W25" s="18"/>
      <x:c r="X25" s="18"/>
      <x:c r="Y25" s="18" t="str">
        <x:f>IF(D25="","",VLOOKUP(D25,'Facilitator Key'!$A$6:$G$25,2,FALSE))</x:f>
      </x:c>
      <x:c r="Z25" s="18" t="str">
        <x:f>IF(D25="","",VLOOKUP(D25,'Facilitator Key'!$A$6:$G$25,5,FALSE))</x:f>
      </x:c>
      <x:c r="AA25" s="18" t="str">
        <x:f>IF(D25="","",VLOOKUP(D25,'Facilitator Key'!$A$6:$G$25,6,FALSE))</x:f>
      </x:c>
      <x:c r="AB25" s="18" t="str">
        <x:f>IF(V25="","",IF(OR(V25=Z25,V25=AA25),1,0))</x:f>
      </x:c>
      <x:c r="AC25" s="18" t="str">
        <x:f>IF(V25="","",IF(AND(Y25="Control",OR(V25="Escalate",V25="Defer",V25="Stop")),1,0))</x:f>
      </x:c>
      <x:c r="AD25" s="18" t="str">
        <x:f>IF(V25="","",IF(AND(V25="Proceed",OR(Z25="Escalate",Z25="Defer",Z25="Stop",AA25="Escalate",AA25="Defer",AA25="Stop")),1,0))</x:f>
      </x:c>
      <x:c r="AE25" s="18"/>
    </x:row>
    <x:row r="26">
      <x:c r="A26" s="18" t="str">
        <x:f>IF(OR(B26="",D26=""),"",B26&amp;"-"&amp;D26)</x:f>
      </x:c>
      <x:c r="B26" s="18"/>
      <x:c r="C26" s="98"/>
      <x:c r="D26" s="18"/>
      <x:c r="E26" s="18" t="str">
        <x:f>IF(D26="","",VLOOKUP(D26,'Benchmark Cases'!$A$5:$B$24,2,FALSE))</x:f>
      </x:c>
      <x:c r="F26" s="18"/>
      <x:c r="G26" s="18"/>
      <x:c r="H26" s="18"/>
      <x:c r="I26" s="18"/>
      <x:c r="J26" s="18"/>
      <x:c r="K26" s="18"/>
      <x:c r="L26" s="18"/>
      <x:c r="M26" s="18"/>
      <x:c r="N26" s="18"/>
      <x:c r="O26" s="18"/>
      <x:c r="P26" s="18"/>
      <x:c r="Q26" s="18"/>
      <x:c r="R26" s="18"/>
      <x:c r="S26" s="18"/>
      <x:c r="T26" s="18"/>
      <x:c r="U26" s="18"/>
      <x:c r="V26" s="18"/>
      <x:c r="W26" s="18"/>
      <x:c r="X26" s="18"/>
      <x:c r="Y26" s="18" t="str">
        <x:f>IF(D26="","",VLOOKUP(D26,'Facilitator Key'!$A$6:$G$25,2,FALSE))</x:f>
      </x:c>
      <x:c r="Z26" s="18" t="str">
        <x:f>IF(D26="","",VLOOKUP(D26,'Facilitator Key'!$A$6:$G$25,5,FALSE))</x:f>
      </x:c>
      <x:c r="AA26" s="18" t="str">
        <x:f>IF(D26="","",VLOOKUP(D26,'Facilitator Key'!$A$6:$G$25,6,FALSE))</x:f>
      </x:c>
      <x:c r="AB26" s="18" t="str">
        <x:f>IF(V26="","",IF(OR(V26=Z26,V26=AA26),1,0))</x:f>
      </x:c>
      <x:c r="AC26" s="18" t="str">
        <x:f>IF(V26="","",IF(AND(Y26="Control",OR(V26="Escalate",V26="Defer",V26="Stop")),1,0))</x:f>
      </x:c>
      <x:c r="AD26" s="18" t="str">
        <x:f>IF(V26="","",IF(AND(V26="Proceed",OR(Z26="Escalate",Z26="Defer",Z26="Stop",AA26="Escalate",AA26="Defer",AA26="Stop")),1,0))</x:f>
      </x:c>
      <x:c r="AE26" s="18"/>
    </x:row>
    <x:row r="27">
      <x:c r="A27" s="18" t="str">
        <x:f>IF(OR(B27="",D27=""),"",B27&amp;"-"&amp;D27)</x:f>
      </x:c>
      <x:c r="B27" s="18"/>
      <x:c r="C27" s="98"/>
      <x:c r="D27" s="18"/>
      <x:c r="E27" s="18" t="str">
        <x:f>IF(D27="","",VLOOKUP(D27,'Benchmark Cases'!$A$5:$B$24,2,FALSE))</x:f>
      </x:c>
      <x:c r="F27" s="18"/>
      <x:c r="G27" s="18"/>
      <x:c r="H27" s="18"/>
      <x:c r="I27" s="18"/>
      <x:c r="J27" s="18"/>
      <x:c r="K27" s="18"/>
      <x:c r="L27" s="18"/>
      <x:c r="M27" s="18"/>
      <x:c r="N27" s="18"/>
      <x:c r="O27" s="18"/>
      <x:c r="P27" s="18"/>
      <x:c r="Q27" s="18"/>
      <x:c r="R27" s="18"/>
      <x:c r="S27" s="18"/>
      <x:c r="T27" s="18"/>
      <x:c r="U27" s="18"/>
      <x:c r="V27" s="18"/>
      <x:c r="W27" s="18"/>
      <x:c r="X27" s="18"/>
      <x:c r="Y27" s="18" t="str">
        <x:f>IF(D27="","",VLOOKUP(D27,'Facilitator Key'!$A$6:$G$25,2,FALSE))</x:f>
      </x:c>
      <x:c r="Z27" s="18" t="str">
        <x:f>IF(D27="","",VLOOKUP(D27,'Facilitator Key'!$A$6:$G$25,5,FALSE))</x:f>
      </x:c>
      <x:c r="AA27" s="18" t="str">
        <x:f>IF(D27="","",VLOOKUP(D27,'Facilitator Key'!$A$6:$G$25,6,FALSE))</x:f>
      </x:c>
      <x:c r="AB27" s="18" t="str">
        <x:f>IF(V27="","",IF(OR(V27=Z27,V27=AA27),1,0))</x:f>
      </x:c>
      <x:c r="AC27" s="18" t="str">
        <x:f>IF(V27="","",IF(AND(Y27="Control",OR(V27="Escalate",V27="Defer",V27="Stop")),1,0))</x:f>
      </x:c>
      <x:c r="AD27" s="18" t="str">
        <x:f>IF(V27="","",IF(AND(V27="Proceed",OR(Z27="Escalate",Z27="Defer",Z27="Stop",AA27="Escalate",AA27="Defer",AA27="Stop")),1,0))</x:f>
      </x:c>
      <x:c r="AE27" s="18"/>
    </x:row>
    <x:row r="28">
      <x:c r="A28" s="18" t="str">
        <x:f>IF(OR(B28="",D28=""),"",B28&amp;"-"&amp;D28)</x:f>
      </x:c>
      <x:c r="B28" s="18"/>
      <x:c r="C28" s="98"/>
      <x:c r="D28" s="18"/>
      <x:c r="E28" s="18" t="str">
        <x:f>IF(D28="","",VLOOKUP(D28,'Benchmark Cases'!$A$5:$B$24,2,FALSE))</x:f>
      </x:c>
      <x:c r="F28" s="18"/>
      <x:c r="G28" s="18"/>
      <x:c r="H28" s="18"/>
      <x:c r="I28" s="18"/>
      <x:c r="J28" s="18"/>
      <x:c r="K28" s="18"/>
      <x:c r="L28" s="18"/>
      <x:c r="M28" s="18"/>
      <x:c r="N28" s="18"/>
      <x:c r="O28" s="18"/>
      <x:c r="P28" s="18"/>
      <x:c r="Q28" s="18"/>
      <x:c r="R28" s="18"/>
      <x:c r="S28" s="18"/>
      <x:c r="T28" s="18"/>
      <x:c r="U28" s="18"/>
      <x:c r="V28" s="18"/>
      <x:c r="W28" s="18"/>
      <x:c r="X28" s="18"/>
      <x:c r="Y28" s="18" t="str">
        <x:f>IF(D28="","",VLOOKUP(D28,'Facilitator Key'!$A$6:$G$25,2,FALSE))</x:f>
      </x:c>
      <x:c r="Z28" s="18" t="str">
        <x:f>IF(D28="","",VLOOKUP(D28,'Facilitator Key'!$A$6:$G$25,5,FALSE))</x:f>
      </x:c>
      <x:c r="AA28" s="18" t="str">
        <x:f>IF(D28="","",VLOOKUP(D28,'Facilitator Key'!$A$6:$G$25,6,FALSE))</x:f>
      </x:c>
      <x:c r="AB28" s="18" t="str">
        <x:f>IF(V28="","",IF(OR(V28=Z28,V28=AA28),1,0))</x:f>
      </x:c>
      <x:c r="AC28" s="18" t="str">
        <x:f>IF(V28="","",IF(AND(Y28="Control",OR(V28="Escalate",V28="Defer",V28="Stop")),1,0))</x:f>
      </x:c>
      <x:c r="AD28" s="18" t="str">
        <x:f>IF(V28="","",IF(AND(V28="Proceed",OR(Z28="Escalate",Z28="Defer",Z28="Stop",AA28="Escalate",AA28="Defer",AA28="Stop")),1,0))</x:f>
      </x:c>
      <x:c r="AE28" s="18"/>
    </x:row>
    <x:row r="29">
      <x:c r="A29" s="18" t="str">
        <x:f>IF(OR(B29="",D29=""),"",B29&amp;"-"&amp;D29)</x:f>
      </x:c>
      <x:c r="B29" s="18"/>
      <x:c r="C29" s="98"/>
      <x:c r="D29" s="18"/>
      <x:c r="E29" s="18" t="str">
        <x:f>IF(D29="","",VLOOKUP(D29,'Benchmark Cases'!$A$5:$B$24,2,FALSE))</x:f>
      </x:c>
      <x:c r="F29" s="18"/>
      <x:c r="G29" s="18"/>
      <x:c r="H29" s="18"/>
      <x:c r="I29" s="18"/>
      <x:c r="J29" s="18"/>
      <x:c r="K29" s="18"/>
      <x:c r="L29" s="18"/>
      <x:c r="M29" s="18"/>
      <x:c r="N29" s="18"/>
      <x:c r="O29" s="18"/>
      <x:c r="P29" s="18"/>
      <x:c r="Q29" s="18"/>
      <x:c r="R29" s="18"/>
      <x:c r="S29" s="18"/>
      <x:c r="T29" s="18"/>
      <x:c r="U29" s="18"/>
      <x:c r="V29" s="18"/>
      <x:c r="W29" s="18"/>
      <x:c r="X29" s="18"/>
      <x:c r="Y29" s="18" t="str">
        <x:f>IF(D29="","",VLOOKUP(D29,'Facilitator Key'!$A$6:$G$25,2,FALSE))</x:f>
      </x:c>
      <x:c r="Z29" s="18" t="str">
        <x:f>IF(D29="","",VLOOKUP(D29,'Facilitator Key'!$A$6:$G$25,5,FALSE))</x:f>
      </x:c>
      <x:c r="AA29" s="18" t="str">
        <x:f>IF(D29="","",VLOOKUP(D29,'Facilitator Key'!$A$6:$G$25,6,FALSE))</x:f>
      </x:c>
      <x:c r="AB29" s="18" t="str">
        <x:f>IF(V29="","",IF(OR(V29=Z29,V29=AA29),1,0))</x:f>
      </x:c>
      <x:c r="AC29" s="18" t="str">
        <x:f>IF(V29="","",IF(AND(Y29="Control",OR(V29="Escalate",V29="Defer",V29="Stop")),1,0))</x:f>
      </x:c>
      <x:c r="AD29" s="18" t="str">
        <x:f>IF(V29="","",IF(AND(V29="Proceed",OR(Z29="Escalate",Z29="Defer",Z29="Stop",AA29="Escalate",AA29="Defer",AA29="Stop")),1,0))</x:f>
      </x:c>
      <x:c r="AE29" s="18"/>
    </x:row>
    <x:row r="30">
      <x:c r="A30" s="18" t="str">
        <x:f>IF(OR(B30="",D30=""),"",B30&amp;"-"&amp;D30)</x:f>
      </x:c>
      <x:c r="B30" s="18"/>
      <x:c r="C30" s="98"/>
      <x:c r="D30" s="18"/>
      <x:c r="E30" s="18" t="str">
        <x:f>IF(D30="","",VLOOKUP(D30,'Benchmark Cases'!$A$5:$B$24,2,FALSE))</x:f>
      </x:c>
      <x:c r="F30" s="18"/>
      <x:c r="G30" s="18"/>
      <x:c r="H30" s="18"/>
      <x:c r="I30" s="18"/>
      <x:c r="J30" s="18"/>
      <x:c r="K30" s="18"/>
      <x:c r="L30" s="18"/>
      <x:c r="M30" s="18"/>
      <x:c r="N30" s="18"/>
      <x:c r="O30" s="18"/>
      <x:c r="P30" s="18"/>
      <x:c r="Q30" s="18"/>
      <x:c r="R30" s="18"/>
      <x:c r="S30" s="18"/>
      <x:c r="T30" s="18"/>
      <x:c r="U30" s="18"/>
      <x:c r="V30" s="18"/>
      <x:c r="W30" s="18"/>
      <x:c r="X30" s="18"/>
      <x:c r="Y30" s="18" t="str">
        <x:f>IF(D30="","",VLOOKUP(D30,'Facilitator Key'!$A$6:$G$25,2,FALSE))</x:f>
      </x:c>
      <x:c r="Z30" s="18" t="str">
        <x:f>IF(D30="","",VLOOKUP(D30,'Facilitator Key'!$A$6:$G$25,5,FALSE))</x:f>
      </x:c>
      <x:c r="AA30" s="18" t="str">
        <x:f>IF(D30="","",VLOOKUP(D30,'Facilitator Key'!$A$6:$G$25,6,FALSE))</x:f>
      </x:c>
      <x:c r="AB30" s="18" t="str">
        <x:f>IF(V30="","",IF(OR(V30=Z30,V30=AA30),1,0))</x:f>
      </x:c>
      <x:c r="AC30" s="18" t="str">
        <x:f>IF(V30="","",IF(AND(Y30="Control",OR(V30="Escalate",V30="Defer",V30="Stop")),1,0))</x:f>
      </x:c>
      <x:c r="AD30" s="18" t="str">
        <x:f>IF(V30="","",IF(AND(V30="Proceed",OR(Z30="Escalate",Z30="Defer",Z30="Stop",AA30="Escalate",AA30="Defer",AA30="Stop")),1,0))</x:f>
      </x:c>
      <x:c r="AE30" s="18"/>
    </x:row>
    <x:row r="31">
      <x:c r="A31" s="18" t="str">
        <x:f>IF(OR(B31="",D31=""),"",B31&amp;"-"&amp;D31)</x:f>
      </x:c>
      <x:c r="B31" s="18"/>
      <x:c r="C31" s="98"/>
      <x:c r="D31" s="18"/>
      <x:c r="E31" s="18" t="str">
        <x:f>IF(D31="","",VLOOKUP(D31,'Benchmark Cases'!$A$5:$B$24,2,FALSE))</x:f>
      </x:c>
      <x:c r="F31" s="18"/>
      <x:c r="G31" s="18"/>
      <x:c r="H31" s="18"/>
      <x:c r="I31" s="18"/>
      <x:c r="J31" s="18"/>
      <x:c r="K31" s="18"/>
      <x:c r="L31" s="18"/>
      <x:c r="M31" s="18"/>
      <x:c r="N31" s="18"/>
      <x:c r="O31" s="18"/>
      <x:c r="P31" s="18"/>
      <x:c r="Q31" s="18"/>
      <x:c r="R31" s="18"/>
      <x:c r="S31" s="18"/>
      <x:c r="T31" s="18"/>
      <x:c r="U31" s="18"/>
      <x:c r="V31" s="18"/>
      <x:c r="W31" s="18"/>
      <x:c r="X31" s="18"/>
      <x:c r="Y31" s="18" t="str">
        <x:f>IF(D31="","",VLOOKUP(D31,'Facilitator Key'!$A$6:$G$25,2,FALSE))</x:f>
      </x:c>
      <x:c r="Z31" s="18" t="str">
        <x:f>IF(D31="","",VLOOKUP(D31,'Facilitator Key'!$A$6:$G$25,5,FALSE))</x:f>
      </x:c>
      <x:c r="AA31" s="18" t="str">
        <x:f>IF(D31="","",VLOOKUP(D31,'Facilitator Key'!$A$6:$G$25,6,FALSE))</x:f>
      </x:c>
      <x:c r="AB31" s="18" t="str">
        <x:f>IF(V31="","",IF(OR(V31=Z31,V31=AA31),1,0))</x:f>
      </x:c>
      <x:c r="AC31" s="18" t="str">
        <x:f>IF(V31="","",IF(AND(Y31="Control",OR(V31="Escalate",V31="Defer",V31="Stop")),1,0))</x:f>
      </x:c>
      <x:c r="AD31" s="18" t="str">
        <x:f>IF(V31="","",IF(AND(V31="Proceed",OR(Z31="Escalate",Z31="Defer",Z31="Stop",AA31="Escalate",AA31="Defer",AA31="Stop")),1,0))</x:f>
      </x:c>
      <x:c r="AE31" s="18"/>
    </x:row>
    <x:row r="32">
      <x:c r="A32" s="18" t="str">
        <x:f>IF(OR(B32="",D32=""),"",B32&amp;"-"&amp;D32)</x:f>
      </x:c>
      <x:c r="B32" s="18"/>
      <x:c r="C32" s="98"/>
      <x:c r="D32" s="18"/>
      <x:c r="E32" s="18" t="str">
        <x:f>IF(D32="","",VLOOKUP(D32,'Benchmark Cases'!$A$5:$B$24,2,FALSE))</x:f>
      </x:c>
      <x:c r="F32" s="18"/>
      <x:c r="G32" s="18"/>
      <x:c r="H32" s="18"/>
      <x:c r="I32" s="18"/>
      <x:c r="J32" s="18"/>
      <x:c r="K32" s="18"/>
      <x:c r="L32" s="18"/>
      <x:c r="M32" s="18"/>
      <x:c r="N32" s="18"/>
      <x:c r="O32" s="18"/>
      <x:c r="P32" s="18"/>
      <x:c r="Q32" s="18"/>
      <x:c r="R32" s="18"/>
      <x:c r="S32" s="18"/>
      <x:c r="T32" s="18"/>
      <x:c r="U32" s="18"/>
      <x:c r="V32" s="18"/>
      <x:c r="W32" s="18"/>
      <x:c r="X32" s="18"/>
      <x:c r="Y32" s="18" t="str">
        <x:f>IF(D32="","",VLOOKUP(D32,'Facilitator Key'!$A$6:$G$25,2,FALSE))</x:f>
      </x:c>
      <x:c r="Z32" s="18" t="str">
        <x:f>IF(D32="","",VLOOKUP(D32,'Facilitator Key'!$A$6:$G$25,5,FALSE))</x:f>
      </x:c>
      <x:c r="AA32" s="18" t="str">
        <x:f>IF(D32="","",VLOOKUP(D32,'Facilitator Key'!$A$6:$G$25,6,FALSE))</x:f>
      </x:c>
      <x:c r="AB32" s="18" t="str">
        <x:f>IF(V32="","",IF(OR(V32=Z32,V32=AA32),1,0))</x:f>
      </x:c>
      <x:c r="AC32" s="18" t="str">
        <x:f>IF(V32="","",IF(AND(Y32="Control",OR(V32="Escalate",V32="Defer",V32="Stop")),1,0))</x:f>
      </x:c>
      <x:c r="AD32" s="18" t="str">
        <x:f>IF(V32="","",IF(AND(V32="Proceed",OR(Z32="Escalate",Z32="Defer",Z32="Stop",AA32="Escalate",AA32="Defer",AA32="Stop")),1,0))</x:f>
      </x:c>
      <x:c r="AE32" s="18"/>
    </x:row>
    <x:row r="33">
      <x:c r="A33" s="18" t="str">
        <x:f>IF(OR(B33="",D33=""),"",B33&amp;"-"&amp;D33)</x:f>
      </x:c>
      <x:c r="B33" s="18"/>
      <x:c r="C33" s="98"/>
      <x:c r="D33" s="18"/>
      <x:c r="E33" s="18" t="str">
        <x:f>IF(D33="","",VLOOKUP(D33,'Benchmark Cases'!$A$5:$B$24,2,FALSE))</x:f>
      </x:c>
      <x:c r="F33" s="18"/>
      <x:c r="G33" s="18"/>
      <x:c r="H33" s="18"/>
      <x:c r="I33" s="18"/>
      <x:c r="J33" s="18"/>
      <x:c r="K33" s="18"/>
      <x:c r="L33" s="18"/>
      <x:c r="M33" s="18"/>
      <x:c r="N33" s="18"/>
      <x:c r="O33" s="18"/>
      <x:c r="P33" s="18"/>
      <x:c r="Q33" s="18"/>
      <x:c r="R33" s="18"/>
      <x:c r="S33" s="18"/>
      <x:c r="T33" s="18"/>
      <x:c r="U33" s="18"/>
      <x:c r="V33" s="18"/>
      <x:c r="W33" s="18"/>
      <x:c r="X33" s="18"/>
      <x:c r="Y33" s="18" t="str">
        <x:f>IF(D33="","",VLOOKUP(D33,'Facilitator Key'!$A$6:$G$25,2,FALSE))</x:f>
      </x:c>
      <x:c r="Z33" s="18" t="str">
        <x:f>IF(D33="","",VLOOKUP(D33,'Facilitator Key'!$A$6:$G$25,5,FALSE))</x:f>
      </x:c>
      <x:c r="AA33" s="18" t="str">
        <x:f>IF(D33="","",VLOOKUP(D33,'Facilitator Key'!$A$6:$G$25,6,FALSE))</x:f>
      </x:c>
      <x:c r="AB33" s="18" t="str">
        <x:f>IF(V33="","",IF(OR(V33=Z33,V33=AA33),1,0))</x:f>
      </x:c>
      <x:c r="AC33" s="18" t="str">
        <x:f>IF(V33="","",IF(AND(Y33="Control",OR(V33="Escalate",V33="Defer",V33="Stop")),1,0))</x:f>
      </x:c>
      <x:c r="AD33" s="18" t="str">
        <x:f>IF(V33="","",IF(AND(V33="Proceed",OR(Z33="Escalate",Z33="Defer",Z33="Stop",AA33="Escalate",AA33="Defer",AA33="Stop")),1,0))</x:f>
      </x:c>
      <x:c r="AE33" s="18"/>
    </x:row>
    <x:row r="34">
      <x:c r="A34" s="18" t="str">
        <x:f>IF(OR(B34="",D34=""),"",B34&amp;"-"&amp;D34)</x:f>
      </x:c>
      <x:c r="B34" s="18"/>
      <x:c r="C34" s="98"/>
      <x:c r="D34" s="18"/>
      <x:c r="E34" s="18" t="str">
        <x:f>IF(D34="","",VLOOKUP(D34,'Benchmark Cases'!$A$5:$B$24,2,FALSE))</x:f>
      </x:c>
      <x:c r="F34" s="18"/>
      <x:c r="G34" s="18"/>
      <x:c r="H34" s="18"/>
      <x:c r="I34" s="18"/>
      <x:c r="J34" s="18"/>
      <x:c r="K34" s="18"/>
      <x:c r="L34" s="18"/>
      <x:c r="M34" s="18"/>
      <x:c r="N34" s="18"/>
      <x:c r="O34" s="18"/>
      <x:c r="P34" s="18"/>
      <x:c r="Q34" s="18"/>
      <x:c r="R34" s="18"/>
      <x:c r="S34" s="18"/>
      <x:c r="T34" s="18"/>
      <x:c r="U34" s="18"/>
      <x:c r="V34" s="18"/>
      <x:c r="W34" s="18"/>
      <x:c r="X34" s="18"/>
      <x:c r="Y34" s="18" t="str">
        <x:f>IF(D34="","",VLOOKUP(D34,'Facilitator Key'!$A$6:$G$25,2,FALSE))</x:f>
      </x:c>
      <x:c r="Z34" s="18" t="str">
        <x:f>IF(D34="","",VLOOKUP(D34,'Facilitator Key'!$A$6:$G$25,5,FALSE))</x:f>
      </x:c>
      <x:c r="AA34" s="18" t="str">
        <x:f>IF(D34="","",VLOOKUP(D34,'Facilitator Key'!$A$6:$G$25,6,FALSE))</x:f>
      </x:c>
      <x:c r="AB34" s="18" t="str">
        <x:f>IF(V34="","",IF(OR(V34=Z34,V34=AA34),1,0))</x:f>
      </x:c>
      <x:c r="AC34" s="18" t="str">
        <x:f>IF(V34="","",IF(AND(Y34="Control",OR(V34="Escalate",V34="Defer",V34="Stop")),1,0))</x:f>
      </x:c>
      <x:c r="AD34" s="18" t="str">
        <x:f>IF(V34="","",IF(AND(V34="Proceed",OR(Z34="Escalate",Z34="Defer",Z34="Stop",AA34="Escalate",AA34="Defer",AA34="Stop")),1,0))</x:f>
      </x:c>
      <x:c r="AE34" s="18"/>
    </x:row>
    <x:row r="35">
      <x:c r="A35" s="18" t="str">
        <x:f>IF(OR(B35="",D35=""),"",B35&amp;"-"&amp;D35)</x:f>
      </x:c>
      <x:c r="B35" s="18"/>
      <x:c r="C35" s="98"/>
      <x:c r="D35" s="18"/>
      <x:c r="E35" s="18" t="str">
        <x:f>IF(D35="","",VLOOKUP(D35,'Benchmark Cases'!$A$5:$B$24,2,FALSE))</x:f>
      </x:c>
      <x:c r="F35" s="18"/>
      <x:c r="G35" s="18"/>
      <x:c r="H35" s="18"/>
      <x:c r="I35" s="18"/>
      <x:c r="J35" s="18"/>
      <x:c r="K35" s="18"/>
      <x:c r="L35" s="18"/>
      <x:c r="M35" s="18"/>
      <x:c r="N35" s="18"/>
      <x:c r="O35" s="18"/>
      <x:c r="P35" s="18"/>
      <x:c r="Q35" s="18"/>
      <x:c r="R35" s="18"/>
      <x:c r="S35" s="18"/>
      <x:c r="T35" s="18"/>
      <x:c r="U35" s="18"/>
      <x:c r="V35" s="18"/>
      <x:c r="W35" s="18"/>
      <x:c r="X35" s="18"/>
      <x:c r="Y35" s="18" t="str">
        <x:f>IF(D35="","",VLOOKUP(D35,'Facilitator Key'!$A$6:$G$25,2,FALSE))</x:f>
      </x:c>
      <x:c r="Z35" s="18" t="str">
        <x:f>IF(D35="","",VLOOKUP(D35,'Facilitator Key'!$A$6:$G$25,5,FALSE))</x:f>
      </x:c>
      <x:c r="AA35" s="18" t="str">
        <x:f>IF(D35="","",VLOOKUP(D35,'Facilitator Key'!$A$6:$G$25,6,FALSE))</x:f>
      </x:c>
      <x:c r="AB35" s="18" t="str">
        <x:f>IF(V35="","",IF(OR(V35=Z35,V35=AA35),1,0))</x:f>
      </x:c>
      <x:c r="AC35" s="18" t="str">
        <x:f>IF(V35="","",IF(AND(Y35="Control",OR(V35="Escalate",V35="Defer",V35="Stop")),1,0))</x:f>
      </x:c>
      <x:c r="AD35" s="18" t="str">
        <x:f>IF(V35="","",IF(AND(V35="Proceed",OR(Z35="Escalate",Z35="Defer",Z35="Stop",AA35="Escalate",AA35="Defer",AA35="Stop")),1,0))</x:f>
      </x:c>
      <x:c r="AE35" s="18"/>
    </x:row>
    <x:row r="36">
      <x:c r="A36" s="18" t="str">
        <x:f>IF(OR(B36="",D36=""),"",B36&amp;"-"&amp;D36)</x:f>
      </x:c>
      <x:c r="B36" s="18"/>
      <x:c r="C36" s="98"/>
      <x:c r="D36" s="18"/>
      <x:c r="E36" s="18" t="str">
        <x:f>IF(D36="","",VLOOKUP(D36,'Benchmark Cases'!$A$5:$B$24,2,FALSE))</x:f>
      </x:c>
      <x:c r="F36" s="18"/>
      <x:c r="G36" s="18"/>
      <x:c r="H36" s="18"/>
      <x:c r="I36" s="18"/>
      <x:c r="J36" s="18"/>
      <x:c r="K36" s="18"/>
      <x:c r="L36" s="18"/>
      <x:c r="M36" s="18"/>
      <x:c r="N36" s="18"/>
      <x:c r="O36" s="18"/>
      <x:c r="P36" s="18"/>
      <x:c r="Q36" s="18"/>
      <x:c r="R36" s="18"/>
      <x:c r="S36" s="18"/>
      <x:c r="T36" s="18"/>
      <x:c r="U36" s="18"/>
      <x:c r="V36" s="18"/>
      <x:c r="W36" s="18"/>
      <x:c r="X36" s="18"/>
      <x:c r="Y36" s="18" t="str">
        <x:f>IF(D36="","",VLOOKUP(D36,'Facilitator Key'!$A$6:$G$25,2,FALSE))</x:f>
      </x:c>
      <x:c r="Z36" s="18" t="str">
        <x:f>IF(D36="","",VLOOKUP(D36,'Facilitator Key'!$A$6:$G$25,5,FALSE))</x:f>
      </x:c>
      <x:c r="AA36" s="18" t="str">
        <x:f>IF(D36="","",VLOOKUP(D36,'Facilitator Key'!$A$6:$G$25,6,FALSE))</x:f>
      </x:c>
      <x:c r="AB36" s="18" t="str">
        <x:f>IF(V36="","",IF(OR(V36=Z36,V36=AA36),1,0))</x:f>
      </x:c>
      <x:c r="AC36" s="18" t="str">
        <x:f>IF(V36="","",IF(AND(Y36="Control",OR(V36="Escalate",V36="Defer",V36="Stop")),1,0))</x:f>
      </x:c>
      <x:c r="AD36" s="18" t="str">
        <x:f>IF(V36="","",IF(AND(V36="Proceed",OR(Z36="Escalate",Z36="Defer",Z36="Stop",AA36="Escalate",AA36="Defer",AA36="Stop")),1,0))</x:f>
      </x:c>
      <x:c r="AE36" s="18"/>
    </x:row>
    <x:row r="37">
      <x:c r="A37" s="18" t="str">
        <x:f>IF(OR(B37="",D37=""),"",B37&amp;"-"&amp;D37)</x:f>
      </x:c>
      <x:c r="B37" s="18"/>
      <x:c r="C37" s="98"/>
      <x:c r="D37" s="18"/>
      <x:c r="E37" s="18" t="str">
        <x:f>IF(D37="","",VLOOKUP(D37,'Benchmark Cases'!$A$5:$B$24,2,FALSE))</x:f>
      </x:c>
      <x:c r="F37" s="18"/>
      <x:c r="G37" s="18"/>
      <x:c r="H37" s="18"/>
      <x:c r="I37" s="18"/>
      <x:c r="J37" s="18"/>
      <x:c r="K37" s="18"/>
      <x:c r="L37" s="18"/>
      <x:c r="M37" s="18"/>
      <x:c r="N37" s="18"/>
      <x:c r="O37" s="18"/>
      <x:c r="P37" s="18"/>
      <x:c r="Q37" s="18"/>
      <x:c r="R37" s="18"/>
      <x:c r="S37" s="18"/>
      <x:c r="T37" s="18"/>
      <x:c r="U37" s="18"/>
      <x:c r="V37" s="18"/>
      <x:c r="W37" s="18"/>
      <x:c r="X37" s="18"/>
      <x:c r="Y37" s="18" t="str">
        <x:f>IF(D37="","",VLOOKUP(D37,'Facilitator Key'!$A$6:$G$25,2,FALSE))</x:f>
      </x:c>
      <x:c r="Z37" s="18" t="str">
        <x:f>IF(D37="","",VLOOKUP(D37,'Facilitator Key'!$A$6:$G$25,5,FALSE))</x:f>
      </x:c>
      <x:c r="AA37" s="18" t="str">
        <x:f>IF(D37="","",VLOOKUP(D37,'Facilitator Key'!$A$6:$G$25,6,FALSE))</x:f>
      </x:c>
      <x:c r="AB37" s="18" t="str">
        <x:f>IF(V37="","",IF(OR(V37=Z37,V37=AA37),1,0))</x:f>
      </x:c>
      <x:c r="AC37" s="18" t="str">
        <x:f>IF(V37="","",IF(AND(Y37="Control",OR(V37="Escalate",V37="Defer",V37="Stop")),1,0))</x:f>
      </x:c>
      <x:c r="AD37" s="18" t="str">
        <x:f>IF(V37="","",IF(AND(V37="Proceed",OR(Z37="Escalate",Z37="Defer",Z37="Stop",AA37="Escalate",AA37="Defer",AA37="Stop")),1,0))</x:f>
      </x:c>
      <x:c r="AE37" s="18"/>
    </x:row>
    <x:row r="38">
      <x:c r="A38" s="18" t="str">
        <x:f>IF(OR(B38="",D38=""),"",B38&amp;"-"&amp;D38)</x:f>
      </x:c>
      <x:c r="B38" s="18"/>
      <x:c r="C38" s="98"/>
      <x:c r="D38" s="18"/>
      <x:c r="E38" s="18" t="str">
        <x:f>IF(D38="","",VLOOKUP(D38,'Benchmark Cases'!$A$5:$B$24,2,FALSE))</x:f>
      </x:c>
      <x:c r="F38" s="18"/>
      <x:c r="G38" s="18"/>
      <x:c r="H38" s="18"/>
      <x:c r="I38" s="18"/>
      <x:c r="J38" s="18"/>
      <x:c r="K38" s="18"/>
      <x:c r="L38" s="18"/>
      <x:c r="M38" s="18"/>
      <x:c r="N38" s="18"/>
      <x:c r="O38" s="18"/>
      <x:c r="P38" s="18"/>
      <x:c r="Q38" s="18"/>
      <x:c r="R38" s="18"/>
      <x:c r="S38" s="18"/>
      <x:c r="T38" s="18"/>
      <x:c r="U38" s="18"/>
      <x:c r="V38" s="18"/>
      <x:c r="W38" s="18"/>
      <x:c r="X38" s="18"/>
      <x:c r="Y38" s="18" t="str">
        <x:f>IF(D38="","",VLOOKUP(D38,'Facilitator Key'!$A$6:$G$25,2,FALSE))</x:f>
      </x:c>
      <x:c r="Z38" s="18" t="str">
        <x:f>IF(D38="","",VLOOKUP(D38,'Facilitator Key'!$A$6:$G$25,5,FALSE))</x:f>
      </x:c>
      <x:c r="AA38" s="18" t="str">
        <x:f>IF(D38="","",VLOOKUP(D38,'Facilitator Key'!$A$6:$G$25,6,FALSE))</x:f>
      </x:c>
      <x:c r="AB38" s="18" t="str">
        <x:f>IF(V38="","",IF(OR(V38=Z38,V38=AA38),1,0))</x:f>
      </x:c>
      <x:c r="AC38" s="18" t="str">
        <x:f>IF(V38="","",IF(AND(Y38="Control",OR(V38="Escalate",V38="Defer",V38="Stop")),1,0))</x:f>
      </x:c>
      <x:c r="AD38" s="18" t="str">
        <x:f>IF(V38="","",IF(AND(V38="Proceed",OR(Z38="Escalate",Z38="Defer",Z38="Stop",AA38="Escalate",AA38="Defer",AA38="Stop")),1,0))</x:f>
      </x:c>
      <x:c r="AE38" s="18"/>
    </x:row>
    <x:row r="39">
      <x:c r="A39" s="18" t="str">
        <x:f>IF(OR(B39="",D39=""),"",B39&amp;"-"&amp;D39)</x:f>
      </x:c>
      <x:c r="B39" s="18"/>
      <x:c r="C39" s="98"/>
      <x:c r="D39" s="18"/>
      <x:c r="E39" s="18" t="str">
        <x:f>IF(D39="","",VLOOKUP(D39,'Benchmark Cases'!$A$5:$B$24,2,FALSE))</x:f>
      </x:c>
      <x:c r="F39" s="18"/>
      <x:c r="G39" s="18"/>
      <x:c r="H39" s="18"/>
      <x:c r="I39" s="18"/>
      <x:c r="J39" s="18"/>
      <x:c r="K39" s="18"/>
      <x:c r="L39" s="18"/>
      <x:c r="M39" s="18"/>
      <x:c r="N39" s="18"/>
      <x:c r="O39" s="18"/>
      <x:c r="P39" s="18"/>
      <x:c r="Q39" s="18"/>
      <x:c r="R39" s="18"/>
      <x:c r="S39" s="18"/>
      <x:c r="T39" s="18"/>
      <x:c r="U39" s="18"/>
      <x:c r="V39" s="18"/>
      <x:c r="W39" s="18"/>
      <x:c r="X39" s="18"/>
      <x:c r="Y39" s="18" t="str">
        <x:f>IF(D39="","",VLOOKUP(D39,'Facilitator Key'!$A$6:$G$25,2,FALSE))</x:f>
      </x:c>
      <x:c r="Z39" s="18" t="str">
        <x:f>IF(D39="","",VLOOKUP(D39,'Facilitator Key'!$A$6:$G$25,5,FALSE))</x:f>
      </x:c>
      <x:c r="AA39" s="18" t="str">
        <x:f>IF(D39="","",VLOOKUP(D39,'Facilitator Key'!$A$6:$G$25,6,FALSE))</x:f>
      </x:c>
      <x:c r="AB39" s="18" t="str">
        <x:f>IF(V39="","",IF(OR(V39=Z39,V39=AA39),1,0))</x:f>
      </x:c>
      <x:c r="AC39" s="18" t="str">
        <x:f>IF(V39="","",IF(AND(Y39="Control",OR(V39="Escalate",V39="Defer",V39="Stop")),1,0))</x:f>
      </x:c>
      <x:c r="AD39" s="18" t="str">
        <x:f>IF(V39="","",IF(AND(V39="Proceed",OR(Z39="Escalate",Z39="Defer",Z39="Stop",AA39="Escalate",AA39="Defer",AA39="Stop")),1,0))</x:f>
      </x:c>
      <x:c r="AE39" s="18"/>
    </x:row>
    <x:row r="40">
      <x:c r="A40" s="18" t="str">
        <x:f>IF(OR(B40="",D40=""),"",B40&amp;"-"&amp;D40)</x:f>
      </x:c>
      <x:c r="B40" s="18"/>
      <x:c r="C40" s="98"/>
      <x:c r="D40" s="18"/>
      <x:c r="E40" s="18" t="str">
        <x:f>IF(D40="","",VLOOKUP(D40,'Benchmark Cases'!$A$5:$B$24,2,FALSE))</x:f>
      </x:c>
      <x:c r="F40" s="18"/>
      <x:c r="G40" s="18"/>
      <x:c r="H40" s="18"/>
      <x:c r="I40" s="18"/>
      <x:c r="J40" s="18"/>
      <x:c r="K40" s="18"/>
      <x:c r="L40" s="18"/>
      <x:c r="M40" s="18"/>
      <x:c r="N40" s="18"/>
      <x:c r="O40" s="18"/>
      <x:c r="P40" s="18"/>
      <x:c r="Q40" s="18"/>
      <x:c r="R40" s="18"/>
      <x:c r="S40" s="18"/>
      <x:c r="T40" s="18"/>
      <x:c r="U40" s="18"/>
      <x:c r="V40" s="18"/>
      <x:c r="W40" s="18"/>
      <x:c r="X40" s="18"/>
      <x:c r="Y40" s="18" t="str">
        <x:f>IF(D40="","",VLOOKUP(D40,'Facilitator Key'!$A$6:$G$25,2,FALSE))</x:f>
      </x:c>
      <x:c r="Z40" s="18" t="str">
        <x:f>IF(D40="","",VLOOKUP(D40,'Facilitator Key'!$A$6:$G$25,5,FALSE))</x:f>
      </x:c>
      <x:c r="AA40" s="18" t="str">
        <x:f>IF(D40="","",VLOOKUP(D40,'Facilitator Key'!$A$6:$G$25,6,FALSE))</x:f>
      </x:c>
      <x:c r="AB40" s="18" t="str">
        <x:f>IF(V40="","",IF(OR(V40=Z40,V40=AA40),1,0))</x:f>
      </x:c>
      <x:c r="AC40" s="18" t="str">
        <x:f>IF(V40="","",IF(AND(Y40="Control",OR(V40="Escalate",V40="Defer",V40="Stop")),1,0))</x:f>
      </x:c>
      <x:c r="AD40" s="18" t="str">
        <x:f>IF(V40="","",IF(AND(V40="Proceed",OR(Z40="Escalate",Z40="Defer",Z40="Stop",AA40="Escalate",AA40="Defer",AA40="Stop")),1,0))</x:f>
      </x:c>
      <x:c r="AE40" s="18"/>
    </x:row>
    <x:row r="41">
      <x:c r="A41" s="18" t="str">
        <x:f>IF(OR(B41="",D41=""),"",B41&amp;"-"&amp;D41)</x:f>
      </x:c>
      <x:c r="B41" s="18"/>
      <x:c r="C41" s="98"/>
      <x:c r="D41" s="18"/>
      <x:c r="E41" s="18" t="str">
        <x:f>IF(D41="","",VLOOKUP(D41,'Benchmark Cases'!$A$5:$B$24,2,FALSE))</x:f>
      </x:c>
      <x:c r="F41" s="18"/>
      <x:c r="G41" s="18"/>
      <x:c r="H41" s="18"/>
      <x:c r="I41" s="18"/>
      <x:c r="J41" s="18"/>
      <x:c r="K41" s="18"/>
      <x:c r="L41" s="18"/>
      <x:c r="M41" s="18"/>
      <x:c r="N41" s="18"/>
      <x:c r="O41" s="18"/>
      <x:c r="P41" s="18"/>
      <x:c r="Q41" s="18"/>
      <x:c r="R41" s="18"/>
      <x:c r="S41" s="18"/>
      <x:c r="T41" s="18"/>
      <x:c r="U41" s="18"/>
      <x:c r="V41" s="18"/>
      <x:c r="W41" s="18"/>
      <x:c r="X41" s="18"/>
      <x:c r="Y41" s="18" t="str">
        <x:f>IF(D41="","",VLOOKUP(D41,'Facilitator Key'!$A$6:$G$25,2,FALSE))</x:f>
      </x:c>
      <x:c r="Z41" s="18" t="str">
        <x:f>IF(D41="","",VLOOKUP(D41,'Facilitator Key'!$A$6:$G$25,5,FALSE))</x:f>
      </x:c>
      <x:c r="AA41" s="18" t="str">
        <x:f>IF(D41="","",VLOOKUP(D41,'Facilitator Key'!$A$6:$G$25,6,FALSE))</x:f>
      </x:c>
      <x:c r="AB41" s="18" t="str">
        <x:f>IF(V41="","",IF(OR(V41=Z41,V41=AA41),1,0))</x:f>
      </x:c>
      <x:c r="AC41" s="18" t="str">
        <x:f>IF(V41="","",IF(AND(Y41="Control",OR(V41="Escalate",V41="Defer",V41="Stop")),1,0))</x:f>
      </x:c>
      <x:c r="AD41" s="18" t="str">
        <x:f>IF(V41="","",IF(AND(V41="Proceed",OR(Z41="Escalate",Z41="Defer",Z41="Stop",AA41="Escalate",AA41="Defer",AA41="Stop")),1,0))</x:f>
      </x:c>
      <x:c r="AE41" s="18"/>
    </x:row>
    <x:row r="42">
      <x:c r="A42" s="18" t="str">
        <x:f>IF(OR(B42="",D42=""),"",B42&amp;"-"&amp;D42)</x:f>
      </x:c>
      <x:c r="B42" s="18"/>
      <x:c r="C42" s="98"/>
      <x:c r="D42" s="18"/>
      <x:c r="E42" s="18" t="str">
        <x:f>IF(D42="","",VLOOKUP(D42,'Benchmark Cases'!$A$5:$B$24,2,FALSE))</x:f>
      </x:c>
      <x:c r="F42" s="18"/>
      <x:c r="G42" s="18"/>
      <x:c r="H42" s="18"/>
      <x:c r="I42" s="18"/>
      <x:c r="J42" s="18"/>
      <x:c r="K42" s="18"/>
      <x:c r="L42" s="18"/>
      <x:c r="M42" s="18"/>
      <x:c r="N42" s="18"/>
      <x:c r="O42" s="18"/>
      <x:c r="P42" s="18"/>
      <x:c r="Q42" s="18"/>
      <x:c r="R42" s="18"/>
      <x:c r="S42" s="18"/>
      <x:c r="T42" s="18"/>
      <x:c r="U42" s="18"/>
      <x:c r="V42" s="18"/>
      <x:c r="W42" s="18"/>
      <x:c r="X42" s="18"/>
      <x:c r="Y42" s="18" t="str">
        <x:f>IF(D42="","",VLOOKUP(D42,'Facilitator Key'!$A$6:$G$25,2,FALSE))</x:f>
      </x:c>
      <x:c r="Z42" s="18" t="str">
        <x:f>IF(D42="","",VLOOKUP(D42,'Facilitator Key'!$A$6:$G$25,5,FALSE))</x:f>
      </x:c>
      <x:c r="AA42" s="18" t="str">
        <x:f>IF(D42="","",VLOOKUP(D42,'Facilitator Key'!$A$6:$G$25,6,FALSE))</x:f>
      </x:c>
      <x:c r="AB42" s="18" t="str">
        <x:f>IF(V42="","",IF(OR(V42=Z42,V42=AA42),1,0))</x:f>
      </x:c>
      <x:c r="AC42" s="18" t="str">
        <x:f>IF(V42="","",IF(AND(Y42="Control",OR(V42="Escalate",V42="Defer",V42="Stop")),1,0))</x:f>
      </x:c>
      <x:c r="AD42" s="18" t="str">
        <x:f>IF(V42="","",IF(AND(V42="Proceed",OR(Z42="Escalate",Z42="Defer",Z42="Stop",AA42="Escalate",AA42="Defer",AA42="Stop")),1,0))</x:f>
      </x:c>
      <x:c r="AE42" s="18"/>
    </x:row>
    <x:row r="43">
      <x:c r="A43" s="18" t="str">
        <x:f>IF(OR(B43="",D43=""),"",B43&amp;"-"&amp;D43)</x:f>
      </x:c>
      <x:c r="B43" s="18"/>
      <x:c r="C43" s="98"/>
      <x:c r="D43" s="18"/>
      <x:c r="E43" s="18" t="str">
        <x:f>IF(D43="","",VLOOKUP(D43,'Benchmark Cases'!$A$5:$B$24,2,FALSE))</x:f>
      </x:c>
      <x:c r="F43" s="18"/>
      <x:c r="G43" s="18"/>
      <x:c r="H43" s="18"/>
      <x:c r="I43" s="18"/>
      <x:c r="J43" s="18"/>
      <x:c r="K43" s="18"/>
      <x:c r="L43" s="18"/>
      <x:c r="M43" s="18"/>
      <x:c r="N43" s="18"/>
      <x:c r="O43" s="18"/>
      <x:c r="P43" s="18"/>
      <x:c r="Q43" s="18"/>
      <x:c r="R43" s="18"/>
      <x:c r="S43" s="18"/>
      <x:c r="T43" s="18"/>
      <x:c r="U43" s="18"/>
      <x:c r="V43" s="18"/>
      <x:c r="W43" s="18"/>
      <x:c r="X43" s="18"/>
      <x:c r="Y43" s="18" t="str">
        <x:f>IF(D43="","",VLOOKUP(D43,'Facilitator Key'!$A$6:$G$25,2,FALSE))</x:f>
      </x:c>
      <x:c r="Z43" s="18" t="str">
        <x:f>IF(D43="","",VLOOKUP(D43,'Facilitator Key'!$A$6:$G$25,5,FALSE))</x:f>
      </x:c>
      <x:c r="AA43" s="18" t="str">
        <x:f>IF(D43="","",VLOOKUP(D43,'Facilitator Key'!$A$6:$G$25,6,FALSE))</x:f>
      </x:c>
      <x:c r="AB43" s="18" t="str">
        <x:f>IF(V43="","",IF(OR(V43=Z43,V43=AA43),1,0))</x:f>
      </x:c>
      <x:c r="AC43" s="18" t="str">
        <x:f>IF(V43="","",IF(AND(Y43="Control",OR(V43="Escalate",V43="Defer",V43="Stop")),1,0))</x:f>
      </x:c>
      <x:c r="AD43" s="18" t="str">
        <x:f>IF(V43="","",IF(AND(V43="Proceed",OR(Z43="Escalate",Z43="Defer",Z43="Stop",AA43="Escalate",AA43="Defer",AA43="Stop")),1,0))</x:f>
      </x:c>
      <x:c r="AE43" s="18"/>
    </x:row>
    <x:row r="44">
      <x:c r="A44" s="18" t="str">
        <x:f>IF(OR(B44="",D44=""),"",B44&amp;"-"&amp;D44)</x:f>
      </x:c>
      <x:c r="B44" s="18"/>
      <x:c r="C44" s="98"/>
      <x:c r="D44" s="18"/>
      <x:c r="E44" s="18" t="str">
        <x:f>IF(D44="","",VLOOKUP(D44,'Benchmark Cases'!$A$5:$B$24,2,FALSE))</x:f>
      </x:c>
      <x:c r="F44" s="18"/>
      <x:c r="G44" s="18"/>
      <x:c r="H44" s="18"/>
      <x:c r="I44" s="18"/>
      <x:c r="J44" s="18"/>
      <x:c r="K44" s="18"/>
      <x:c r="L44" s="18"/>
      <x:c r="M44" s="18"/>
      <x:c r="N44" s="18"/>
      <x:c r="O44" s="18"/>
      <x:c r="P44" s="18"/>
      <x:c r="Q44" s="18"/>
      <x:c r="R44" s="18"/>
      <x:c r="S44" s="18"/>
      <x:c r="T44" s="18"/>
      <x:c r="U44" s="18"/>
      <x:c r="V44" s="18"/>
      <x:c r="W44" s="18"/>
      <x:c r="X44" s="18"/>
      <x:c r="Y44" s="18" t="str">
        <x:f>IF(D44="","",VLOOKUP(D44,'Facilitator Key'!$A$6:$G$25,2,FALSE))</x:f>
      </x:c>
      <x:c r="Z44" s="18" t="str">
        <x:f>IF(D44="","",VLOOKUP(D44,'Facilitator Key'!$A$6:$G$25,5,FALSE))</x:f>
      </x:c>
      <x:c r="AA44" s="18" t="str">
        <x:f>IF(D44="","",VLOOKUP(D44,'Facilitator Key'!$A$6:$G$25,6,FALSE))</x:f>
      </x:c>
      <x:c r="AB44" s="18" t="str">
        <x:f>IF(V44="","",IF(OR(V44=Z44,V44=AA44),1,0))</x:f>
      </x:c>
      <x:c r="AC44" s="18" t="str">
        <x:f>IF(V44="","",IF(AND(Y44="Control",OR(V44="Escalate",V44="Defer",V44="Stop")),1,0))</x:f>
      </x:c>
      <x:c r="AD44" s="18" t="str">
        <x:f>IF(V44="","",IF(AND(V44="Proceed",OR(Z44="Escalate",Z44="Defer",Z44="Stop",AA44="Escalate",AA44="Defer",AA44="Stop")),1,0))</x:f>
      </x:c>
      <x:c r="AE44" s="18"/>
    </x:row>
    <x:row r="45">
      <x:c r="A45" s="18" t="str">
        <x:f>IF(OR(B45="",D45=""),"",B45&amp;"-"&amp;D45)</x:f>
      </x:c>
      <x:c r="B45" s="18"/>
      <x:c r="C45" s="98"/>
      <x:c r="D45" s="18"/>
      <x:c r="E45" s="18" t="str">
        <x:f>IF(D45="","",VLOOKUP(D45,'Benchmark Cases'!$A$5:$B$24,2,FALSE))</x:f>
      </x:c>
      <x:c r="F45" s="18"/>
      <x:c r="G45" s="18"/>
      <x:c r="H45" s="18"/>
      <x:c r="I45" s="18"/>
      <x:c r="J45" s="18"/>
      <x:c r="K45" s="18"/>
      <x:c r="L45" s="18"/>
      <x:c r="M45" s="18"/>
      <x:c r="N45" s="18"/>
      <x:c r="O45" s="18"/>
      <x:c r="P45" s="18"/>
      <x:c r="Q45" s="18"/>
      <x:c r="R45" s="18"/>
      <x:c r="S45" s="18"/>
      <x:c r="T45" s="18"/>
      <x:c r="U45" s="18"/>
      <x:c r="V45" s="18"/>
      <x:c r="W45" s="18"/>
      <x:c r="X45" s="18"/>
      <x:c r="Y45" s="18" t="str">
        <x:f>IF(D45="","",VLOOKUP(D45,'Facilitator Key'!$A$6:$G$25,2,FALSE))</x:f>
      </x:c>
      <x:c r="Z45" s="18" t="str">
        <x:f>IF(D45="","",VLOOKUP(D45,'Facilitator Key'!$A$6:$G$25,5,FALSE))</x:f>
      </x:c>
      <x:c r="AA45" s="18" t="str">
        <x:f>IF(D45="","",VLOOKUP(D45,'Facilitator Key'!$A$6:$G$25,6,FALSE))</x:f>
      </x:c>
      <x:c r="AB45" s="18" t="str">
        <x:f>IF(V45="","",IF(OR(V45=Z45,V45=AA45),1,0))</x:f>
      </x:c>
      <x:c r="AC45" s="18" t="str">
        <x:f>IF(V45="","",IF(AND(Y45="Control",OR(V45="Escalate",V45="Defer",V45="Stop")),1,0))</x:f>
      </x:c>
      <x:c r="AD45" s="18" t="str">
        <x:f>IF(V45="","",IF(AND(V45="Proceed",OR(Z45="Escalate",Z45="Defer",Z45="Stop",AA45="Escalate",AA45="Defer",AA45="Stop")),1,0))</x:f>
      </x:c>
      <x:c r="AE45" s="18"/>
    </x:row>
    <x:row r="46">
      <x:c r="A46" s="18" t="str">
        <x:f>IF(OR(B46="",D46=""),"",B46&amp;"-"&amp;D46)</x:f>
      </x:c>
      <x:c r="B46" s="18"/>
      <x:c r="C46" s="98"/>
      <x:c r="D46" s="18"/>
      <x:c r="E46" s="18" t="str">
        <x:f>IF(D46="","",VLOOKUP(D46,'Benchmark Cases'!$A$5:$B$24,2,FALSE))</x:f>
      </x:c>
      <x:c r="F46" s="18"/>
      <x:c r="G46" s="18"/>
      <x:c r="H46" s="18"/>
      <x:c r="I46" s="18"/>
      <x:c r="J46" s="18"/>
      <x:c r="K46" s="18"/>
      <x:c r="L46" s="18"/>
      <x:c r="M46" s="18"/>
      <x:c r="N46" s="18"/>
      <x:c r="O46" s="18"/>
      <x:c r="P46" s="18"/>
      <x:c r="Q46" s="18"/>
      <x:c r="R46" s="18"/>
      <x:c r="S46" s="18"/>
      <x:c r="T46" s="18"/>
      <x:c r="U46" s="18"/>
      <x:c r="V46" s="18"/>
      <x:c r="W46" s="18"/>
      <x:c r="X46" s="18"/>
      <x:c r="Y46" s="18" t="str">
        <x:f>IF(D46="","",VLOOKUP(D46,'Facilitator Key'!$A$6:$G$25,2,FALSE))</x:f>
      </x:c>
      <x:c r="Z46" s="18" t="str">
        <x:f>IF(D46="","",VLOOKUP(D46,'Facilitator Key'!$A$6:$G$25,5,FALSE))</x:f>
      </x:c>
      <x:c r="AA46" s="18" t="str">
        <x:f>IF(D46="","",VLOOKUP(D46,'Facilitator Key'!$A$6:$G$25,6,FALSE))</x:f>
      </x:c>
      <x:c r="AB46" s="18" t="str">
        <x:f>IF(V46="","",IF(OR(V46=Z46,V46=AA46),1,0))</x:f>
      </x:c>
      <x:c r="AC46" s="18" t="str">
        <x:f>IF(V46="","",IF(AND(Y46="Control",OR(V46="Escalate",V46="Defer",V46="Stop")),1,0))</x:f>
      </x:c>
      <x:c r="AD46" s="18" t="str">
        <x:f>IF(V46="","",IF(AND(V46="Proceed",OR(Z46="Escalate",Z46="Defer",Z46="Stop",AA46="Escalate",AA46="Defer",AA46="Stop")),1,0))</x:f>
      </x:c>
      <x:c r="AE46" s="18"/>
    </x:row>
    <x:row r="47">
      <x:c r="A47" s="18" t="str">
        <x:f>IF(OR(B47="",D47=""),"",B47&amp;"-"&amp;D47)</x:f>
      </x:c>
      <x:c r="B47" s="18"/>
      <x:c r="C47" s="98"/>
      <x:c r="D47" s="18"/>
      <x:c r="E47" s="18" t="str">
        <x:f>IF(D47="","",VLOOKUP(D47,'Benchmark Cases'!$A$5:$B$24,2,FALSE))</x:f>
      </x:c>
      <x:c r="F47" s="18"/>
      <x:c r="G47" s="18"/>
      <x:c r="H47" s="18"/>
      <x:c r="I47" s="18"/>
      <x:c r="J47" s="18"/>
      <x:c r="K47" s="18"/>
      <x:c r="L47" s="18"/>
      <x:c r="M47" s="18"/>
      <x:c r="N47" s="18"/>
      <x:c r="O47" s="18"/>
      <x:c r="P47" s="18"/>
      <x:c r="Q47" s="18"/>
      <x:c r="R47" s="18"/>
      <x:c r="S47" s="18"/>
      <x:c r="T47" s="18"/>
      <x:c r="U47" s="18"/>
      <x:c r="V47" s="18"/>
      <x:c r="W47" s="18"/>
      <x:c r="X47" s="18"/>
      <x:c r="Y47" s="18" t="str">
        <x:f>IF(D47="","",VLOOKUP(D47,'Facilitator Key'!$A$6:$G$25,2,FALSE))</x:f>
      </x:c>
      <x:c r="Z47" s="18" t="str">
        <x:f>IF(D47="","",VLOOKUP(D47,'Facilitator Key'!$A$6:$G$25,5,FALSE))</x:f>
      </x:c>
      <x:c r="AA47" s="18" t="str">
        <x:f>IF(D47="","",VLOOKUP(D47,'Facilitator Key'!$A$6:$G$25,6,FALSE))</x:f>
      </x:c>
      <x:c r="AB47" s="18" t="str">
        <x:f>IF(V47="","",IF(OR(V47=Z47,V47=AA47),1,0))</x:f>
      </x:c>
      <x:c r="AC47" s="18" t="str">
        <x:f>IF(V47="","",IF(AND(Y47="Control",OR(V47="Escalate",V47="Defer",V47="Stop")),1,0))</x:f>
      </x:c>
      <x:c r="AD47" s="18" t="str">
        <x:f>IF(V47="","",IF(AND(V47="Proceed",OR(Z47="Escalate",Z47="Defer",Z47="Stop",AA47="Escalate",AA47="Defer",AA47="Stop")),1,0))</x:f>
      </x:c>
      <x:c r="AE47" s="18"/>
    </x:row>
    <x:row r="48">
      <x:c r="A48" s="18" t="str">
        <x:f>IF(OR(B48="",D48=""),"",B48&amp;"-"&amp;D48)</x:f>
      </x:c>
      <x:c r="B48" s="18"/>
      <x:c r="C48" s="98"/>
      <x:c r="D48" s="18"/>
      <x:c r="E48" s="18" t="str">
        <x:f>IF(D48="","",VLOOKUP(D48,'Benchmark Cases'!$A$5:$B$24,2,FALSE))</x:f>
      </x:c>
      <x:c r="F48" s="18"/>
      <x:c r="G48" s="18"/>
      <x:c r="H48" s="18"/>
      <x:c r="I48" s="18"/>
      <x:c r="J48" s="18"/>
      <x:c r="K48" s="18"/>
      <x:c r="L48" s="18"/>
      <x:c r="M48" s="18"/>
      <x:c r="N48" s="18"/>
      <x:c r="O48" s="18"/>
      <x:c r="P48" s="18"/>
      <x:c r="Q48" s="18"/>
      <x:c r="R48" s="18"/>
      <x:c r="S48" s="18"/>
      <x:c r="T48" s="18"/>
      <x:c r="U48" s="18"/>
      <x:c r="V48" s="18"/>
      <x:c r="W48" s="18"/>
      <x:c r="X48" s="18"/>
      <x:c r="Y48" s="18" t="str">
        <x:f>IF(D48="","",VLOOKUP(D48,'Facilitator Key'!$A$6:$G$25,2,FALSE))</x:f>
      </x:c>
      <x:c r="Z48" s="18" t="str">
        <x:f>IF(D48="","",VLOOKUP(D48,'Facilitator Key'!$A$6:$G$25,5,FALSE))</x:f>
      </x:c>
      <x:c r="AA48" s="18" t="str">
        <x:f>IF(D48="","",VLOOKUP(D48,'Facilitator Key'!$A$6:$G$25,6,FALSE))</x:f>
      </x:c>
      <x:c r="AB48" s="18" t="str">
        <x:f>IF(V48="","",IF(OR(V48=Z48,V48=AA48),1,0))</x:f>
      </x:c>
      <x:c r="AC48" s="18" t="str">
        <x:f>IF(V48="","",IF(AND(Y48="Control",OR(V48="Escalate",V48="Defer",V48="Stop")),1,0))</x:f>
      </x:c>
      <x:c r="AD48" s="18" t="str">
        <x:f>IF(V48="","",IF(AND(V48="Proceed",OR(Z48="Escalate",Z48="Defer",Z48="Stop",AA48="Escalate",AA48="Defer",AA48="Stop")),1,0))</x:f>
      </x:c>
      <x:c r="AE48" s="18"/>
    </x:row>
    <x:row r="49">
      <x:c r="A49" s="18" t="str">
        <x:f>IF(OR(B49="",D49=""),"",B49&amp;"-"&amp;D49)</x:f>
      </x:c>
      <x:c r="B49" s="18"/>
      <x:c r="C49" s="98"/>
      <x:c r="D49" s="18"/>
      <x:c r="E49" s="18" t="str">
        <x:f>IF(D49="","",VLOOKUP(D49,'Benchmark Cases'!$A$5:$B$24,2,FALSE))</x:f>
      </x:c>
      <x:c r="F49" s="18"/>
      <x:c r="G49" s="18"/>
      <x:c r="H49" s="18"/>
      <x:c r="I49" s="18"/>
      <x:c r="J49" s="18"/>
      <x:c r="K49" s="18"/>
      <x:c r="L49" s="18"/>
      <x:c r="M49" s="18"/>
      <x:c r="N49" s="18"/>
      <x:c r="O49" s="18"/>
      <x:c r="P49" s="18"/>
      <x:c r="Q49" s="18"/>
      <x:c r="R49" s="18"/>
      <x:c r="S49" s="18"/>
      <x:c r="T49" s="18"/>
      <x:c r="U49" s="18"/>
      <x:c r="V49" s="18"/>
      <x:c r="W49" s="18"/>
      <x:c r="X49" s="18"/>
      <x:c r="Y49" s="18" t="str">
        <x:f>IF(D49="","",VLOOKUP(D49,'Facilitator Key'!$A$6:$G$25,2,FALSE))</x:f>
      </x:c>
      <x:c r="Z49" s="18" t="str">
        <x:f>IF(D49="","",VLOOKUP(D49,'Facilitator Key'!$A$6:$G$25,5,FALSE))</x:f>
      </x:c>
      <x:c r="AA49" s="18" t="str">
        <x:f>IF(D49="","",VLOOKUP(D49,'Facilitator Key'!$A$6:$G$25,6,FALSE))</x:f>
      </x:c>
      <x:c r="AB49" s="18" t="str">
        <x:f>IF(V49="","",IF(OR(V49=Z49,V49=AA49),1,0))</x:f>
      </x:c>
      <x:c r="AC49" s="18" t="str">
        <x:f>IF(V49="","",IF(AND(Y49="Control",OR(V49="Escalate",V49="Defer",V49="Stop")),1,0))</x:f>
      </x:c>
      <x:c r="AD49" s="18" t="str">
        <x:f>IF(V49="","",IF(AND(V49="Proceed",OR(Z49="Escalate",Z49="Defer",Z49="Stop",AA49="Escalate",AA49="Defer",AA49="Stop")),1,0))</x:f>
      </x:c>
      <x:c r="AE49" s="18"/>
    </x:row>
    <x:row r="50">
      <x:c r="A50" s="18" t="str">
        <x:f>IF(OR(B50="",D50=""),"",B50&amp;"-"&amp;D50)</x:f>
      </x:c>
      <x:c r="B50" s="18"/>
      <x:c r="C50" s="98"/>
      <x:c r="D50" s="18"/>
      <x:c r="E50" s="18" t="str">
        <x:f>IF(D50="","",VLOOKUP(D50,'Benchmark Cases'!$A$5:$B$24,2,FALSE))</x:f>
      </x:c>
      <x:c r="F50" s="18"/>
      <x:c r="G50" s="18"/>
      <x:c r="H50" s="18"/>
      <x:c r="I50" s="18"/>
      <x:c r="J50" s="18"/>
      <x:c r="K50" s="18"/>
      <x:c r="L50" s="18"/>
      <x:c r="M50" s="18"/>
      <x:c r="N50" s="18"/>
      <x:c r="O50" s="18"/>
      <x:c r="P50" s="18"/>
      <x:c r="Q50" s="18"/>
      <x:c r="R50" s="18"/>
      <x:c r="S50" s="18"/>
      <x:c r="T50" s="18"/>
      <x:c r="U50" s="18"/>
      <x:c r="V50" s="18"/>
      <x:c r="W50" s="18"/>
      <x:c r="X50" s="18"/>
      <x:c r="Y50" s="18" t="str">
        <x:f>IF(D50="","",VLOOKUP(D50,'Facilitator Key'!$A$6:$G$25,2,FALSE))</x:f>
      </x:c>
      <x:c r="Z50" s="18" t="str">
        <x:f>IF(D50="","",VLOOKUP(D50,'Facilitator Key'!$A$6:$G$25,5,FALSE))</x:f>
      </x:c>
      <x:c r="AA50" s="18" t="str">
        <x:f>IF(D50="","",VLOOKUP(D50,'Facilitator Key'!$A$6:$G$25,6,FALSE))</x:f>
      </x:c>
      <x:c r="AB50" s="18" t="str">
        <x:f>IF(V50="","",IF(OR(V50=Z50,V50=AA50),1,0))</x:f>
      </x:c>
      <x:c r="AC50" s="18" t="str">
        <x:f>IF(V50="","",IF(AND(Y50="Control",OR(V50="Escalate",V50="Defer",V50="Stop")),1,0))</x:f>
      </x:c>
      <x:c r="AD50" s="18" t="str">
        <x:f>IF(V50="","",IF(AND(V50="Proceed",OR(Z50="Escalate",Z50="Defer",Z50="Stop",AA50="Escalate",AA50="Defer",AA50="Stop")),1,0))</x:f>
      </x:c>
      <x:c r="AE50" s="18"/>
    </x:row>
    <x:row r="51">
      <x:c r="A51" s="18" t="str">
        <x:f>IF(OR(B51="",D51=""),"",B51&amp;"-"&amp;D51)</x:f>
      </x:c>
      <x:c r="B51" s="18"/>
      <x:c r="C51" s="98"/>
      <x:c r="D51" s="18"/>
      <x:c r="E51" s="18" t="str">
        <x:f>IF(D51="","",VLOOKUP(D51,'Benchmark Cases'!$A$5:$B$24,2,FALSE))</x:f>
      </x:c>
      <x:c r="F51" s="18"/>
      <x:c r="G51" s="18"/>
      <x:c r="H51" s="18"/>
      <x:c r="I51" s="18"/>
      <x:c r="J51" s="18"/>
      <x:c r="K51" s="18"/>
      <x:c r="L51" s="18"/>
      <x:c r="M51" s="18"/>
      <x:c r="N51" s="18"/>
      <x:c r="O51" s="18"/>
      <x:c r="P51" s="18"/>
      <x:c r="Q51" s="18"/>
      <x:c r="R51" s="18"/>
      <x:c r="S51" s="18"/>
      <x:c r="T51" s="18"/>
      <x:c r="U51" s="18"/>
      <x:c r="V51" s="18"/>
      <x:c r="W51" s="18"/>
      <x:c r="X51" s="18"/>
      <x:c r="Y51" s="18" t="str">
        <x:f>IF(D51="","",VLOOKUP(D51,'Facilitator Key'!$A$6:$G$25,2,FALSE))</x:f>
      </x:c>
      <x:c r="Z51" s="18" t="str">
        <x:f>IF(D51="","",VLOOKUP(D51,'Facilitator Key'!$A$6:$G$25,5,FALSE))</x:f>
      </x:c>
      <x:c r="AA51" s="18" t="str">
        <x:f>IF(D51="","",VLOOKUP(D51,'Facilitator Key'!$A$6:$G$25,6,FALSE))</x:f>
      </x:c>
      <x:c r="AB51" s="18" t="str">
        <x:f>IF(V51="","",IF(OR(V51=Z51,V51=AA51),1,0))</x:f>
      </x:c>
      <x:c r="AC51" s="18" t="str">
        <x:f>IF(V51="","",IF(AND(Y51="Control",OR(V51="Escalate",V51="Defer",V51="Stop")),1,0))</x:f>
      </x:c>
      <x:c r="AD51" s="18" t="str">
        <x:f>IF(V51="","",IF(AND(V51="Proceed",OR(Z51="Escalate",Z51="Defer",Z51="Stop",AA51="Escalate",AA51="Defer",AA51="Stop")),1,0))</x:f>
      </x:c>
      <x:c r="AE51" s="18"/>
    </x:row>
    <x:row r="52">
      <x:c r="A52" s="18" t="str">
        <x:f>IF(OR(B52="",D52=""),"",B52&amp;"-"&amp;D52)</x:f>
      </x:c>
      <x:c r="B52" s="18"/>
      <x:c r="C52" s="98"/>
      <x:c r="D52" s="18"/>
      <x:c r="E52" s="18" t="str">
        <x:f>IF(D52="","",VLOOKUP(D52,'Benchmark Cases'!$A$5:$B$24,2,FALSE))</x:f>
      </x:c>
      <x:c r="F52" s="18"/>
      <x:c r="G52" s="18"/>
      <x:c r="H52" s="18"/>
      <x:c r="I52" s="18"/>
      <x:c r="J52" s="18"/>
      <x:c r="K52" s="18"/>
      <x:c r="L52" s="18"/>
      <x:c r="M52" s="18"/>
      <x:c r="N52" s="18"/>
      <x:c r="O52" s="18"/>
      <x:c r="P52" s="18"/>
      <x:c r="Q52" s="18"/>
      <x:c r="R52" s="18"/>
      <x:c r="S52" s="18"/>
      <x:c r="T52" s="18"/>
      <x:c r="U52" s="18"/>
      <x:c r="V52" s="18"/>
      <x:c r="W52" s="18"/>
      <x:c r="X52" s="18"/>
      <x:c r="Y52" s="18" t="str">
        <x:f>IF(D52="","",VLOOKUP(D52,'Facilitator Key'!$A$6:$G$25,2,FALSE))</x:f>
      </x:c>
      <x:c r="Z52" s="18" t="str">
        <x:f>IF(D52="","",VLOOKUP(D52,'Facilitator Key'!$A$6:$G$25,5,FALSE))</x:f>
      </x:c>
      <x:c r="AA52" s="18" t="str">
        <x:f>IF(D52="","",VLOOKUP(D52,'Facilitator Key'!$A$6:$G$25,6,FALSE))</x:f>
      </x:c>
      <x:c r="AB52" s="18" t="str">
        <x:f>IF(V52="","",IF(OR(V52=Z52,V52=AA52),1,0))</x:f>
      </x:c>
      <x:c r="AC52" s="18" t="str">
        <x:f>IF(V52="","",IF(AND(Y52="Control",OR(V52="Escalate",V52="Defer",V52="Stop")),1,0))</x:f>
      </x:c>
      <x:c r="AD52" s="18" t="str">
        <x:f>IF(V52="","",IF(AND(V52="Proceed",OR(Z52="Escalate",Z52="Defer",Z52="Stop",AA52="Escalate",AA52="Defer",AA52="Stop")),1,0))</x:f>
      </x:c>
      <x:c r="AE52" s="18"/>
    </x:row>
    <x:row r="53">
      <x:c r="A53" s="18" t="str">
        <x:f>IF(OR(B53="",D53=""),"",B53&amp;"-"&amp;D53)</x:f>
      </x:c>
      <x:c r="B53" s="18"/>
      <x:c r="C53" s="98"/>
      <x:c r="D53" s="18"/>
      <x:c r="E53" s="18" t="str">
        <x:f>IF(D53="","",VLOOKUP(D53,'Benchmark Cases'!$A$5:$B$24,2,FALSE))</x:f>
      </x:c>
      <x:c r="F53" s="18"/>
      <x:c r="G53" s="18"/>
      <x:c r="H53" s="18"/>
      <x:c r="I53" s="18"/>
      <x:c r="J53" s="18"/>
      <x:c r="K53" s="18"/>
      <x:c r="L53" s="18"/>
      <x:c r="M53" s="18"/>
      <x:c r="N53" s="18"/>
      <x:c r="O53" s="18"/>
      <x:c r="P53" s="18"/>
      <x:c r="Q53" s="18"/>
      <x:c r="R53" s="18"/>
      <x:c r="S53" s="18"/>
      <x:c r="T53" s="18"/>
      <x:c r="U53" s="18"/>
      <x:c r="V53" s="18"/>
      <x:c r="W53" s="18"/>
      <x:c r="X53" s="18"/>
      <x:c r="Y53" s="18" t="str">
        <x:f>IF(D53="","",VLOOKUP(D53,'Facilitator Key'!$A$6:$G$25,2,FALSE))</x:f>
      </x:c>
      <x:c r="Z53" s="18" t="str">
        <x:f>IF(D53="","",VLOOKUP(D53,'Facilitator Key'!$A$6:$G$25,5,FALSE))</x:f>
      </x:c>
      <x:c r="AA53" s="18" t="str">
        <x:f>IF(D53="","",VLOOKUP(D53,'Facilitator Key'!$A$6:$G$25,6,FALSE))</x:f>
      </x:c>
      <x:c r="AB53" s="18" t="str">
        <x:f>IF(V53="","",IF(OR(V53=Z53,V53=AA53),1,0))</x:f>
      </x:c>
      <x:c r="AC53" s="18" t="str">
        <x:f>IF(V53="","",IF(AND(Y53="Control",OR(V53="Escalate",V53="Defer",V53="Stop")),1,0))</x:f>
      </x:c>
      <x:c r="AD53" s="18" t="str">
        <x:f>IF(V53="","",IF(AND(V53="Proceed",OR(Z53="Escalate",Z53="Defer",Z53="Stop",AA53="Escalate",AA53="Defer",AA53="Stop")),1,0))</x:f>
      </x:c>
      <x:c r="AE53" s="18"/>
    </x:row>
    <x:row r="54">
      <x:c r="A54" s="18" t="str">
        <x:f>IF(OR(B54="",D54=""),"",B54&amp;"-"&amp;D54)</x:f>
      </x:c>
      <x:c r="B54" s="18"/>
      <x:c r="C54" s="98"/>
      <x:c r="D54" s="18"/>
      <x:c r="E54" s="18" t="str">
        <x:f>IF(D54="","",VLOOKUP(D54,'Benchmark Cases'!$A$5:$B$24,2,FALSE))</x:f>
      </x:c>
      <x:c r="F54" s="18"/>
      <x:c r="G54" s="18"/>
      <x:c r="H54" s="18"/>
      <x:c r="I54" s="18"/>
      <x:c r="J54" s="18"/>
      <x:c r="K54" s="18"/>
      <x:c r="L54" s="18"/>
      <x:c r="M54" s="18"/>
      <x:c r="N54" s="18"/>
      <x:c r="O54" s="18"/>
      <x:c r="P54" s="18"/>
      <x:c r="Q54" s="18"/>
      <x:c r="R54" s="18"/>
      <x:c r="S54" s="18"/>
      <x:c r="T54" s="18"/>
      <x:c r="U54" s="18"/>
      <x:c r="V54" s="18"/>
      <x:c r="W54" s="18"/>
      <x:c r="X54" s="18"/>
      <x:c r="Y54" s="18" t="str">
        <x:f>IF(D54="","",VLOOKUP(D54,'Facilitator Key'!$A$6:$G$25,2,FALSE))</x:f>
      </x:c>
      <x:c r="Z54" s="18" t="str">
        <x:f>IF(D54="","",VLOOKUP(D54,'Facilitator Key'!$A$6:$G$25,5,FALSE))</x:f>
      </x:c>
      <x:c r="AA54" s="18" t="str">
        <x:f>IF(D54="","",VLOOKUP(D54,'Facilitator Key'!$A$6:$G$25,6,FALSE))</x:f>
      </x:c>
      <x:c r="AB54" s="18" t="str">
        <x:f>IF(V54="","",IF(OR(V54=Z54,V54=AA54),1,0))</x:f>
      </x:c>
      <x:c r="AC54" s="18" t="str">
        <x:f>IF(V54="","",IF(AND(Y54="Control",OR(V54="Escalate",V54="Defer",V54="Stop")),1,0))</x:f>
      </x:c>
      <x:c r="AD54" s="18" t="str">
        <x:f>IF(V54="","",IF(AND(V54="Proceed",OR(Z54="Escalate",Z54="Defer",Z54="Stop",AA54="Escalate",AA54="Defer",AA54="Stop")),1,0))</x:f>
      </x:c>
      <x:c r="AE54" s="18"/>
    </x:row>
    <x:row r="55">
      <x:c r="A55" s="18" t="str">
        <x:f>IF(OR(B55="",D55=""),"",B55&amp;"-"&amp;D55)</x:f>
      </x:c>
      <x:c r="B55" s="18"/>
      <x:c r="C55" s="98"/>
      <x:c r="D55" s="18"/>
      <x:c r="E55" s="18" t="str">
        <x:f>IF(D55="","",VLOOKUP(D55,'Benchmark Cases'!$A$5:$B$24,2,FALSE))</x:f>
      </x:c>
      <x:c r="F55" s="18"/>
      <x:c r="G55" s="18"/>
      <x:c r="H55" s="18"/>
      <x:c r="I55" s="18"/>
      <x:c r="J55" s="18"/>
      <x:c r="K55" s="18"/>
      <x:c r="L55" s="18"/>
      <x:c r="M55" s="18"/>
      <x:c r="N55" s="18"/>
      <x:c r="O55" s="18"/>
      <x:c r="P55" s="18"/>
      <x:c r="Q55" s="18"/>
      <x:c r="R55" s="18"/>
      <x:c r="S55" s="18"/>
      <x:c r="T55" s="18"/>
      <x:c r="U55" s="18"/>
      <x:c r="V55" s="18"/>
      <x:c r="W55" s="18"/>
      <x:c r="X55" s="18"/>
      <x:c r="Y55" s="18" t="str">
        <x:f>IF(D55="","",VLOOKUP(D55,'Facilitator Key'!$A$6:$G$25,2,FALSE))</x:f>
      </x:c>
      <x:c r="Z55" s="18" t="str">
        <x:f>IF(D55="","",VLOOKUP(D55,'Facilitator Key'!$A$6:$G$25,5,FALSE))</x:f>
      </x:c>
      <x:c r="AA55" s="18" t="str">
        <x:f>IF(D55="","",VLOOKUP(D55,'Facilitator Key'!$A$6:$G$25,6,FALSE))</x:f>
      </x:c>
      <x:c r="AB55" s="18" t="str">
        <x:f>IF(V55="","",IF(OR(V55=Z55,V55=AA55),1,0))</x:f>
      </x:c>
      <x:c r="AC55" s="18" t="str">
        <x:f>IF(V55="","",IF(AND(Y55="Control",OR(V55="Escalate",V55="Defer",V55="Stop")),1,0))</x:f>
      </x:c>
      <x:c r="AD55" s="18" t="str">
        <x:f>IF(V55="","",IF(AND(V55="Proceed",OR(Z55="Escalate",Z55="Defer",Z55="Stop",AA55="Escalate",AA55="Defer",AA55="Stop")),1,0))</x:f>
      </x:c>
      <x:c r="AE55" s="18"/>
    </x:row>
    <x:row r="56">
      <x:c r="A56" s="18" t="str">
        <x:f>IF(OR(B56="",D56=""),"",B56&amp;"-"&amp;D56)</x:f>
      </x:c>
      <x:c r="B56" s="18"/>
      <x:c r="C56" s="98"/>
      <x:c r="D56" s="18"/>
      <x:c r="E56" s="18" t="str">
        <x:f>IF(D56="","",VLOOKUP(D56,'Benchmark Cases'!$A$5:$B$24,2,FALSE))</x:f>
      </x:c>
      <x:c r="F56" s="18"/>
      <x:c r="G56" s="18"/>
      <x:c r="H56" s="18"/>
      <x:c r="I56" s="18"/>
      <x:c r="J56" s="18"/>
      <x:c r="K56" s="18"/>
      <x:c r="L56" s="18"/>
      <x:c r="M56" s="18"/>
      <x:c r="N56" s="18"/>
      <x:c r="O56" s="18"/>
      <x:c r="P56" s="18"/>
      <x:c r="Q56" s="18"/>
      <x:c r="R56" s="18"/>
      <x:c r="S56" s="18"/>
      <x:c r="T56" s="18"/>
      <x:c r="U56" s="18"/>
      <x:c r="V56" s="18"/>
      <x:c r="W56" s="18"/>
      <x:c r="X56" s="18"/>
      <x:c r="Y56" s="18" t="str">
        <x:f>IF(D56="","",VLOOKUP(D56,'Facilitator Key'!$A$6:$G$25,2,FALSE))</x:f>
      </x:c>
      <x:c r="Z56" s="18" t="str">
        <x:f>IF(D56="","",VLOOKUP(D56,'Facilitator Key'!$A$6:$G$25,5,FALSE))</x:f>
      </x:c>
      <x:c r="AA56" s="18" t="str">
        <x:f>IF(D56="","",VLOOKUP(D56,'Facilitator Key'!$A$6:$G$25,6,FALSE))</x:f>
      </x:c>
      <x:c r="AB56" s="18" t="str">
        <x:f>IF(V56="","",IF(OR(V56=Z56,V56=AA56),1,0))</x:f>
      </x:c>
      <x:c r="AC56" s="18" t="str">
        <x:f>IF(V56="","",IF(AND(Y56="Control",OR(V56="Escalate",V56="Defer",V56="Stop")),1,0))</x:f>
      </x:c>
      <x:c r="AD56" s="18" t="str">
        <x:f>IF(V56="","",IF(AND(V56="Proceed",OR(Z56="Escalate",Z56="Defer",Z56="Stop",AA56="Escalate",AA56="Defer",AA56="Stop")),1,0))</x:f>
      </x:c>
      <x:c r="AE56" s="18"/>
    </x:row>
    <x:row r="57">
      <x:c r="A57" s="18" t="str">
        <x:f>IF(OR(B57="",D57=""),"",B57&amp;"-"&amp;D57)</x:f>
      </x:c>
      <x:c r="B57" s="18"/>
      <x:c r="C57" s="98"/>
      <x:c r="D57" s="18"/>
      <x:c r="E57" s="18" t="str">
        <x:f>IF(D57="","",VLOOKUP(D57,'Benchmark Cases'!$A$5:$B$24,2,FALSE))</x:f>
      </x:c>
      <x:c r="F57" s="18"/>
      <x:c r="G57" s="18"/>
      <x:c r="H57" s="18"/>
      <x:c r="I57" s="18"/>
      <x:c r="J57" s="18"/>
      <x:c r="K57" s="18"/>
      <x:c r="L57" s="18"/>
      <x:c r="M57" s="18"/>
      <x:c r="N57" s="18"/>
      <x:c r="O57" s="18"/>
      <x:c r="P57" s="18"/>
      <x:c r="Q57" s="18"/>
      <x:c r="R57" s="18"/>
      <x:c r="S57" s="18"/>
      <x:c r="T57" s="18"/>
      <x:c r="U57" s="18"/>
      <x:c r="V57" s="18"/>
      <x:c r="W57" s="18"/>
      <x:c r="X57" s="18"/>
      <x:c r="Y57" s="18" t="str">
        <x:f>IF(D57="","",VLOOKUP(D57,'Facilitator Key'!$A$6:$G$25,2,FALSE))</x:f>
      </x:c>
      <x:c r="Z57" s="18" t="str">
        <x:f>IF(D57="","",VLOOKUP(D57,'Facilitator Key'!$A$6:$G$25,5,FALSE))</x:f>
      </x:c>
      <x:c r="AA57" s="18" t="str">
        <x:f>IF(D57="","",VLOOKUP(D57,'Facilitator Key'!$A$6:$G$25,6,FALSE))</x:f>
      </x:c>
      <x:c r="AB57" s="18" t="str">
        <x:f>IF(V57="","",IF(OR(V57=Z57,V57=AA57),1,0))</x:f>
      </x:c>
      <x:c r="AC57" s="18" t="str">
        <x:f>IF(V57="","",IF(AND(Y57="Control",OR(V57="Escalate",V57="Defer",V57="Stop")),1,0))</x:f>
      </x:c>
      <x:c r="AD57" s="18" t="str">
        <x:f>IF(V57="","",IF(AND(V57="Proceed",OR(Z57="Escalate",Z57="Defer",Z57="Stop",AA57="Escalate",AA57="Defer",AA57="Stop")),1,0))</x:f>
      </x:c>
      <x:c r="AE57" s="18"/>
    </x:row>
    <x:row r="58">
      <x:c r="A58" s="18" t="str">
        <x:f>IF(OR(B58="",D58=""),"",B58&amp;"-"&amp;D58)</x:f>
      </x:c>
      <x:c r="B58" s="18"/>
      <x:c r="C58" s="98"/>
      <x:c r="D58" s="18"/>
      <x:c r="E58" s="18" t="str">
        <x:f>IF(D58="","",VLOOKUP(D58,'Benchmark Cases'!$A$5:$B$24,2,FALSE))</x:f>
      </x:c>
      <x:c r="F58" s="18"/>
      <x:c r="G58" s="18"/>
      <x:c r="H58" s="18"/>
      <x:c r="I58" s="18"/>
      <x:c r="J58" s="18"/>
      <x:c r="K58" s="18"/>
      <x:c r="L58" s="18"/>
      <x:c r="M58" s="18"/>
      <x:c r="N58" s="18"/>
      <x:c r="O58" s="18"/>
      <x:c r="P58" s="18"/>
      <x:c r="Q58" s="18"/>
      <x:c r="R58" s="18"/>
      <x:c r="S58" s="18"/>
      <x:c r="T58" s="18"/>
      <x:c r="U58" s="18"/>
      <x:c r="V58" s="18"/>
      <x:c r="W58" s="18"/>
      <x:c r="X58" s="18"/>
      <x:c r="Y58" s="18" t="str">
        <x:f>IF(D58="","",VLOOKUP(D58,'Facilitator Key'!$A$6:$G$25,2,FALSE))</x:f>
      </x:c>
      <x:c r="Z58" s="18" t="str">
        <x:f>IF(D58="","",VLOOKUP(D58,'Facilitator Key'!$A$6:$G$25,5,FALSE))</x:f>
      </x:c>
      <x:c r="AA58" s="18" t="str">
        <x:f>IF(D58="","",VLOOKUP(D58,'Facilitator Key'!$A$6:$G$25,6,FALSE))</x:f>
      </x:c>
      <x:c r="AB58" s="18" t="str">
        <x:f>IF(V58="","",IF(OR(V58=Z58,V58=AA58),1,0))</x:f>
      </x:c>
      <x:c r="AC58" s="18" t="str">
        <x:f>IF(V58="","",IF(AND(Y58="Control",OR(V58="Escalate",V58="Defer",V58="Stop")),1,0))</x:f>
      </x:c>
      <x:c r="AD58" s="18" t="str">
        <x:f>IF(V58="","",IF(AND(V58="Proceed",OR(Z58="Escalate",Z58="Defer",Z58="Stop",AA58="Escalate",AA58="Defer",AA58="Stop")),1,0))</x:f>
      </x:c>
      <x:c r="AE58" s="18"/>
    </x:row>
    <x:row r="59">
      <x:c r="A59" s="18" t="str">
        <x:f>IF(OR(B59="",D59=""),"",B59&amp;"-"&amp;D59)</x:f>
      </x:c>
      <x:c r="B59" s="18"/>
      <x:c r="C59" s="98"/>
      <x:c r="D59" s="18"/>
      <x:c r="E59" s="18" t="str">
        <x:f>IF(D59="","",VLOOKUP(D59,'Benchmark Cases'!$A$5:$B$24,2,FALSE))</x:f>
      </x:c>
      <x:c r="F59" s="18"/>
      <x:c r="G59" s="18"/>
      <x:c r="H59" s="18"/>
      <x:c r="I59" s="18"/>
      <x:c r="J59" s="18"/>
      <x:c r="K59" s="18"/>
      <x:c r="L59" s="18"/>
      <x:c r="M59" s="18"/>
      <x:c r="N59" s="18"/>
      <x:c r="O59" s="18"/>
      <x:c r="P59" s="18"/>
      <x:c r="Q59" s="18"/>
      <x:c r="R59" s="18"/>
      <x:c r="S59" s="18"/>
      <x:c r="T59" s="18"/>
      <x:c r="U59" s="18"/>
      <x:c r="V59" s="18"/>
      <x:c r="W59" s="18"/>
      <x:c r="X59" s="18"/>
      <x:c r="Y59" s="18" t="str">
        <x:f>IF(D59="","",VLOOKUP(D59,'Facilitator Key'!$A$6:$G$25,2,FALSE))</x:f>
      </x:c>
      <x:c r="Z59" s="18" t="str">
        <x:f>IF(D59="","",VLOOKUP(D59,'Facilitator Key'!$A$6:$G$25,5,FALSE))</x:f>
      </x:c>
      <x:c r="AA59" s="18" t="str">
        <x:f>IF(D59="","",VLOOKUP(D59,'Facilitator Key'!$A$6:$G$25,6,FALSE))</x:f>
      </x:c>
      <x:c r="AB59" s="18" t="str">
        <x:f>IF(V59="","",IF(OR(V59=Z59,V59=AA59),1,0))</x:f>
      </x:c>
      <x:c r="AC59" s="18" t="str">
        <x:f>IF(V59="","",IF(AND(Y59="Control",OR(V59="Escalate",V59="Defer",V59="Stop")),1,0))</x:f>
      </x:c>
      <x:c r="AD59" s="18" t="str">
        <x:f>IF(V59="","",IF(AND(V59="Proceed",OR(Z59="Escalate",Z59="Defer",Z59="Stop",AA59="Escalate",AA59="Defer",AA59="Stop")),1,0))</x:f>
      </x:c>
      <x:c r="AE59" s="18"/>
    </x:row>
    <x:row r="60">
      <x:c r="A60" s="18" t="str">
        <x:f>IF(OR(B60="",D60=""),"",B60&amp;"-"&amp;D60)</x:f>
      </x:c>
      <x:c r="B60" s="18"/>
      <x:c r="C60" s="98"/>
      <x:c r="D60" s="18"/>
      <x:c r="E60" s="18" t="str">
        <x:f>IF(D60="","",VLOOKUP(D60,'Benchmark Cases'!$A$5:$B$24,2,FALSE))</x:f>
      </x:c>
      <x:c r="F60" s="18"/>
      <x:c r="G60" s="18"/>
      <x:c r="H60" s="18"/>
      <x:c r="I60" s="18"/>
      <x:c r="J60" s="18"/>
      <x:c r="K60" s="18"/>
      <x:c r="L60" s="18"/>
      <x:c r="M60" s="18"/>
      <x:c r="N60" s="18"/>
      <x:c r="O60" s="18"/>
      <x:c r="P60" s="18"/>
      <x:c r="Q60" s="18"/>
      <x:c r="R60" s="18"/>
      <x:c r="S60" s="18"/>
      <x:c r="T60" s="18"/>
      <x:c r="U60" s="18"/>
      <x:c r="V60" s="18"/>
      <x:c r="W60" s="18"/>
      <x:c r="X60" s="18"/>
      <x:c r="Y60" s="18" t="str">
        <x:f>IF(D60="","",VLOOKUP(D60,'Facilitator Key'!$A$6:$G$25,2,FALSE))</x:f>
      </x:c>
      <x:c r="Z60" s="18" t="str">
        <x:f>IF(D60="","",VLOOKUP(D60,'Facilitator Key'!$A$6:$G$25,5,FALSE))</x:f>
      </x:c>
      <x:c r="AA60" s="18" t="str">
        <x:f>IF(D60="","",VLOOKUP(D60,'Facilitator Key'!$A$6:$G$25,6,FALSE))</x:f>
      </x:c>
      <x:c r="AB60" s="18" t="str">
        <x:f>IF(V60="","",IF(OR(V60=Z60,V60=AA60),1,0))</x:f>
      </x:c>
      <x:c r="AC60" s="18" t="str">
        <x:f>IF(V60="","",IF(AND(Y60="Control",OR(V60="Escalate",V60="Defer",V60="Stop")),1,0))</x:f>
      </x:c>
      <x:c r="AD60" s="18" t="str">
        <x:f>IF(V60="","",IF(AND(V60="Proceed",OR(Z60="Escalate",Z60="Defer",Z60="Stop",AA60="Escalate",AA60="Defer",AA60="Stop")),1,0))</x:f>
      </x:c>
      <x:c r="AE60" s="18"/>
    </x:row>
    <x:row r="61">
      <x:c r="A61" s="18" t="str">
        <x:f>IF(OR(B61="",D61=""),"",B61&amp;"-"&amp;D61)</x:f>
      </x:c>
      <x:c r="B61" s="18"/>
      <x:c r="C61" s="98"/>
      <x:c r="D61" s="18"/>
      <x:c r="E61" s="18" t="str">
        <x:f>IF(D61="","",VLOOKUP(D61,'Benchmark Cases'!$A$5:$B$24,2,FALSE))</x:f>
      </x:c>
      <x:c r="F61" s="18"/>
      <x:c r="G61" s="18"/>
      <x:c r="H61" s="18"/>
      <x:c r="I61" s="18"/>
      <x:c r="J61" s="18"/>
      <x:c r="K61" s="18"/>
      <x:c r="L61" s="18"/>
      <x:c r="M61" s="18"/>
      <x:c r="N61" s="18"/>
      <x:c r="O61" s="18"/>
      <x:c r="P61" s="18"/>
      <x:c r="Q61" s="18"/>
      <x:c r="R61" s="18"/>
      <x:c r="S61" s="18"/>
      <x:c r="T61" s="18"/>
      <x:c r="U61" s="18"/>
      <x:c r="V61" s="18"/>
      <x:c r="W61" s="18"/>
      <x:c r="X61" s="18"/>
      <x:c r="Y61" s="18" t="str">
        <x:f>IF(D61="","",VLOOKUP(D61,'Facilitator Key'!$A$6:$G$25,2,FALSE))</x:f>
      </x:c>
      <x:c r="Z61" s="18" t="str">
        <x:f>IF(D61="","",VLOOKUP(D61,'Facilitator Key'!$A$6:$G$25,5,FALSE))</x:f>
      </x:c>
      <x:c r="AA61" s="18" t="str">
        <x:f>IF(D61="","",VLOOKUP(D61,'Facilitator Key'!$A$6:$G$25,6,FALSE))</x:f>
      </x:c>
      <x:c r="AB61" s="18" t="str">
        <x:f>IF(V61="","",IF(OR(V61=Z61,V61=AA61),1,0))</x:f>
      </x:c>
      <x:c r="AC61" s="18" t="str">
        <x:f>IF(V61="","",IF(AND(Y61="Control",OR(V61="Escalate",V61="Defer",V61="Stop")),1,0))</x:f>
      </x:c>
      <x:c r="AD61" s="18" t="str">
        <x:f>IF(V61="","",IF(AND(V61="Proceed",OR(Z61="Escalate",Z61="Defer",Z61="Stop",AA61="Escalate",AA61="Defer",AA61="Stop")),1,0))</x:f>
      </x:c>
      <x:c r="AE61" s="18"/>
    </x:row>
    <x:row r="62">
      <x:c r="A62" s="18" t="str">
        <x:f>IF(OR(B62="",D62=""),"",B62&amp;"-"&amp;D62)</x:f>
      </x:c>
      <x:c r="B62" s="18"/>
      <x:c r="C62" s="98"/>
      <x:c r="D62" s="18"/>
      <x:c r="E62" s="18" t="str">
        <x:f>IF(D62="","",VLOOKUP(D62,'Benchmark Cases'!$A$5:$B$24,2,FALSE))</x:f>
      </x:c>
      <x:c r="F62" s="18"/>
      <x:c r="G62" s="18"/>
      <x:c r="H62" s="18"/>
      <x:c r="I62" s="18"/>
      <x:c r="J62" s="18"/>
      <x:c r="K62" s="18"/>
      <x:c r="L62" s="18"/>
      <x:c r="M62" s="18"/>
      <x:c r="N62" s="18"/>
      <x:c r="O62" s="18"/>
      <x:c r="P62" s="18"/>
      <x:c r="Q62" s="18"/>
      <x:c r="R62" s="18"/>
      <x:c r="S62" s="18"/>
      <x:c r="T62" s="18"/>
      <x:c r="U62" s="18"/>
      <x:c r="V62" s="18"/>
      <x:c r="W62" s="18"/>
      <x:c r="X62" s="18"/>
      <x:c r="Y62" s="18" t="str">
        <x:f>IF(D62="","",VLOOKUP(D62,'Facilitator Key'!$A$6:$G$25,2,FALSE))</x:f>
      </x:c>
      <x:c r="Z62" s="18" t="str">
        <x:f>IF(D62="","",VLOOKUP(D62,'Facilitator Key'!$A$6:$G$25,5,FALSE))</x:f>
      </x:c>
      <x:c r="AA62" s="18" t="str">
        <x:f>IF(D62="","",VLOOKUP(D62,'Facilitator Key'!$A$6:$G$25,6,FALSE))</x:f>
      </x:c>
      <x:c r="AB62" s="18" t="str">
        <x:f>IF(V62="","",IF(OR(V62=Z62,V62=AA62),1,0))</x:f>
      </x:c>
      <x:c r="AC62" s="18" t="str">
        <x:f>IF(V62="","",IF(AND(Y62="Control",OR(V62="Escalate",V62="Defer",V62="Stop")),1,0))</x:f>
      </x:c>
      <x:c r="AD62" s="18" t="str">
        <x:f>IF(V62="","",IF(AND(V62="Proceed",OR(Z62="Escalate",Z62="Defer",Z62="Stop",AA62="Escalate",AA62="Defer",AA62="Stop")),1,0))</x:f>
      </x:c>
      <x:c r="AE62" s="18"/>
    </x:row>
    <x:row r="63">
      <x:c r="A63" s="18" t="str">
        <x:f>IF(OR(B63="",D63=""),"",B63&amp;"-"&amp;D63)</x:f>
      </x:c>
      <x:c r="B63" s="18"/>
      <x:c r="C63" s="98"/>
      <x:c r="D63" s="18"/>
      <x:c r="E63" s="18" t="str">
        <x:f>IF(D63="","",VLOOKUP(D63,'Benchmark Cases'!$A$5:$B$24,2,FALSE))</x:f>
      </x:c>
      <x:c r="F63" s="18"/>
      <x:c r="G63" s="18"/>
      <x:c r="H63" s="18"/>
      <x:c r="I63" s="18"/>
      <x:c r="J63" s="18"/>
      <x:c r="K63" s="18"/>
      <x:c r="L63" s="18"/>
      <x:c r="M63" s="18"/>
      <x:c r="N63" s="18"/>
      <x:c r="O63" s="18"/>
      <x:c r="P63" s="18"/>
      <x:c r="Q63" s="18"/>
      <x:c r="R63" s="18"/>
      <x:c r="S63" s="18"/>
      <x:c r="T63" s="18"/>
      <x:c r="U63" s="18"/>
      <x:c r="V63" s="18"/>
      <x:c r="W63" s="18"/>
      <x:c r="X63" s="18"/>
      <x:c r="Y63" s="18" t="str">
        <x:f>IF(D63="","",VLOOKUP(D63,'Facilitator Key'!$A$6:$G$25,2,FALSE))</x:f>
      </x:c>
      <x:c r="Z63" s="18" t="str">
        <x:f>IF(D63="","",VLOOKUP(D63,'Facilitator Key'!$A$6:$G$25,5,FALSE))</x:f>
      </x:c>
      <x:c r="AA63" s="18" t="str">
        <x:f>IF(D63="","",VLOOKUP(D63,'Facilitator Key'!$A$6:$G$25,6,FALSE))</x:f>
      </x:c>
      <x:c r="AB63" s="18" t="str">
        <x:f>IF(V63="","",IF(OR(V63=Z63,V63=AA63),1,0))</x:f>
      </x:c>
      <x:c r="AC63" s="18" t="str">
        <x:f>IF(V63="","",IF(AND(Y63="Control",OR(V63="Escalate",V63="Defer",V63="Stop")),1,0))</x:f>
      </x:c>
      <x:c r="AD63" s="18" t="str">
        <x:f>IF(V63="","",IF(AND(V63="Proceed",OR(Z63="Escalate",Z63="Defer",Z63="Stop",AA63="Escalate",AA63="Defer",AA63="Stop")),1,0))</x:f>
      </x:c>
      <x:c r="AE63" s="18"/>
    </x:row>
    <x:row r="64">
      <x:c r="A64" s="18" t="str">
        <x:f>IF(OR(B64="",D64=""),"",B64&amp;"-"&amp;D64)</x:f>
      </x:c>
      <x:c r="B64" s="18"/>
      <x:c r="C64" s="98"/>
      <x:c r="D64" s="18"/>
      <x:c r="E64" s="18" t="str">
        <x:f>IF(D64="","",VLOOKUP(D64,'Benchmark Cases'!$A$5:$B$24,2,FALSE))</x:f>
      </x:c>
      <x:c r="F64" s="18"/>
      <x:c r="G64" s="18"/>
      <x:c r="H64" s="18"/>
      <x:c r="I64" s="18"/>
      <x:c r="J64" s="18"/>
      <x:c r="K64" s="18"/>
      <x:c r="L64" s="18"/>
      <x:c r="M64" s="18"/>
      <x:c r="N64" s="18"/>
      <x:c r="O64" s="18"/>
      <x:c r="P64" s="18"/>
      <x:c r="Q64" s="18"/>
      <x:c r="R64" s="18"/>
      <x:c r="S64" s="18"/>
      <x:c r="T64" s="18"/>
      <x:c r="U64" s="18"/>
      <x:c r="V64" s="18"/>
      <x:c r="W64" s="18"/>
      <x:c r="X64" s="18"/>
      <x:c r="Y64" s="18" t="str">
        <x:f>IF(D64="","",VLOOKUP(D64,'Facilitator Key'!$A$6:$G$25,2,FALSE))</x:f>
      </x:c>
      <x:c r="Z64" s="18" t="str">
        <x:f>IF(D64="","",VLOOKUP(D64,'Facilitator Key'!$A$6:$G$25,5,FALSE))</x:f>
      </x:c>
      <x:c r="AA64" s="18" t="str">
        <x:f>IF(D64="","",VLOOKUP(D64,'Facilitator Key'!$A$6:$G$25,6,FALSE))</x:f>
      </x:c>
      <x:c r="AB64" s="18" t="str">
        <x:f>IF(V64="","",IF(OR(V64=Z64,V64=AA64),1,0))</x:f>
      </x:c>
      <x:c r="AC64" s="18" t="str">
        <x:f>IF(V64="","",IF(AND(Y64="Control",OR(V64="Escalate",V64="Defer",V64="Stop")),1,0))</x:f>
      </x:c>
      <x:c r="AD64" s="18" t="str">
        <x:f>IF(V64="","",IF(AND(V64="Proceed",OR(Z64="Escalate",Z64="Defer",Z64="Stop",AA64="Escalate",AA64="Defer",AA64="Stop")),1,0))</x:f>
      </x:c>
      <x:c r="AE64" s="18"/>
    </x:row>
    <x:row r="65">
      <x:c r="A65" s="18" t="str">
        <x:f>IF(OR(B65="",D65=""),"",B65&amp;"-"&amp;D65)</x:f>
      </x:c>
      <x:c r="B65" s="18"/>
      <x:c r="C65" s="98"/>
      <x:c r="D65" s="18"/>
      <x:c r="E65" s="18" t="str">
        <x:f>IF(D65="","",VLOOKUP(D65,'Benchmark Cases'!$A$5:$B$24,2,FALSE))</x:f>
      </x:c>
      <x:c r="F65" s="18"/>
      <x:c r="G65" s="18"/>
      <x:c r="H65" s="18"/>
      <x:c r="I65" s="18"/>
      <x:c r="J65" s="18"/>
      <x:c r="K65" s="18"/>
      <x:c r="L65" s="18"/>
      <x:c r="M65" s="18"/>
      <x:c r="N65" s="18"/>
      <x:c r="O65" s="18"/>
      <x:c r="P65" s="18"/>
      <x:c r="Q65" s="18"/>
      <x:c r="R65" s="18"/>
      <x:c r="S65" s="18"/>
      <x:c r="T65" s="18"/>
      <x:c r="U65" s="18"/>
      <x:c r="V65" s="18"/>
      <x:c r="W65" s="18"/>
      <x:c r="X65" s="18"/>
      <x:c r="Y65" s="18" t="str">
        <x:f>IF(D65="","",VLOOKUP(D65,'Facilitator Key'!$A$6:$G$25,2,FALSE))</x:f>
      </x:c>
      <x:c r="Z65" s="18" t="str">
        <x:f>IF(D65="","",VLOOKUP(D65,'Facilitator Key'!$A$6:$G$25,5,FALSE))</x:f>
      </x:c>
      <x:c r="AA65" s="18" t="str">
        <x:f>IF(D65="","",VLOOKUP(D65,'Facilitator Key'!$A$6:$G$25,6,FALSE))</x:f>
      </x:c>
      <x:c r="AB65" s="18" t="str">
        <x:f>IF(V65="","",IF(OR(V65=Z65,V65=AA65),1,0))</x:f>
      </x:c>
      <x:c r="AC65" s="18" t="str">
        <x:f>IF(V65="","",IF(AND(Y65="Control",OR(V65="Escalate",V65="Defer",V65="Stop")),1,0))</x:f>
      </x:c>
      <x:c r="AD65" s="18" t="str">
        <x:f>IF(V65="","",IF(AND(V65="Proceed",OR(Z65="Escalate",Z65="Defer",Z65="Stop",AA65="Escalate",AA65="Defer",AA65="Stop")),1,0))</x:f>
      </x:c>
      <x:c r="AE65" s="18"/>
    </x:row>
    <x:row r="66">
      <x:c r="A66" s="18" t="str">
        <x:f>IF(OR(B66="",D66=""),"",B66&amp;"-"&amp;D66)</x:f>
      </x:c>
      <x:c r="B66" s="18"/>
      <x:c r="C66" s="98"/>
      <x:c r="D66" s="18"/>
      <x:c r="E66" s="18" t="str">
        <x:f>IF(D66="","",VLOOKUP(D66,'Benchmark Cases'!$A$5:$B$24,2,FALSE))</x:f>
      </x:c>
      <x:c r="F66" s="18"/>
      <x:c r="G66" s="18"/>
      <x:c r="H66" s="18"/>
      <x:c r="I66" s="18"/>
      <x:c r="J66" s="18"/>
      <x:c r="K66" s="18"/>
      <x:c r="L66" s="18"/>
      <x:c r="M66" s="18"/>
      <x:c r="N66" s="18"/>
      <x:c r="O66" s="18"/>
      <x:c r="P66" s="18"/>
      <x:c r="Q66" s="18"/>
      <x:c r="R66" s="18"/>
      <x:c r="S66" s="18"/>
      <x:c r="T66" s="18"/>
      <x:c r="U66" s="18"/>
      <x:c r="V66" s="18"/>
      <x:c r="W66" s="18"/>
      <x:c r="X66" s="18"/>
      <x:c r="Y66" s="18" t="str">
        <x:f>IF(D66="","",VLOOKUP(D66,'Facilitator Key'!$A$6:$G$25,2,FALSE))</x:f>
      </x:c>
      <x:c r="Z66" s="18" t="str">
        <x:f>IF(D66="","",VLOOKUP(D66,'Facilitator Key'!$A$6:$G$25,5,FALSE))</x:f>
      </x:c>
      <x:c r="AA66" s="18" t="str">
        <x:f>IF(D66="","",VLOOKUP(D66,'Facilitator Key'!$A$6:$G$25,6,FALSE))</x:f>
      </x:c>
      <x:c r="AB66" s="18" t="str">
        <x:f>IF(V66="","",IF(OR(V66=Z66,V66=AA66),1,0))</x:f>
      </x:c>
      <x:c r="AC66" s="18" t="str">
        <x:f>IF(V66="","",IF(AND(Y66="Control",OR(V66="Escalate",V66="Defer",V66="Stop")),1,0))</x:f>
      </x:c>
      <x:c r="AD66" s="18" t="str">
        <x:f>IF(V66="","",IF(AND(V66="Proceed",OR(Z66="Escalate",Z66="Defer",Z66="Stop",AA66="Escalate",AA66="Defer",AA66="Stop")),1,0))</x:f>
      </x:c>
      <x:c r="AE66" s="18"/>
    </x:row>
    <x:row r="67">
      <x:c r="A67" s="18" t="str">
        <x:f>IF(OR(B67="",D67=""),"",B67&amp;"-"&amp;D67)</x:f>
      </x:c>
      <x:c r="B67" s="18"/>
      <x:c r="C67" s="98"/>
      <x:c r="D67" s="18"/>
      <x:c r="E67" s="18" t="str">
        <x:f>IF(D67="","",VLOOKUP(D67,'Benchmark Cases'!$A$5:$B$24,2,FALSE))</x:f>
      </x:c>
      <x:c r="F67" s="18"/>
      <x:c r="G67" s="18"/>
      <x:c r="H67" s="18"/>
      <x:c r="I67" s="18"/>
      <x:c r="J67" s="18"/>
      <x:c r="K67" s="18"/>
      <x:c r="L67" s="18"/>
      <x:c r="M67" s="18"/>
      <x:c r="N67" s="18"/>
      <x:c r="O67" s="18"/>
      <x:c r="P67" s="18"/>
      <x:c r="Q67" s="18"/>
      <x:c r="R67" s="18"/>
      <x:c r="S67" s="18"/>
      <x:c r="T67" s="18"/>
      <x:c r="U67" s="18"/>
      <x:c r="V67" s="18"/>
      <x:c r="W67" s="18"/>
      <x:c r="X67" s="18"/>
      <x:c r="Y67" s="18" t="str">
        <x:f>IF(D67="","",VLOOKUP(D67,'Facilitator Key'!$A$6:$G$25,2,FALSE))</x:f>
      </x:c>
      <x:c r="Z67" s="18" t="str">
        <x:f>IF(D67="","",VLOOKUP(D67,'Facilitator Key'!$A$6:$G$25,5,FALSE))</x:f>
      </x:c>
      <x:c r="AA67" s="18" t="str">
        <x:f>IF(D67="","",VLOOKUP(D67,'Facilitator Key'!$A$6:$G$25,6,FALSE))</x:f>
      </x:c>
      <x:c r="AB67" s="18" t="str">
        <x:f>IF(V67="","",IF(OR(V67=Z67,V67=AA67),1,0))</x:f>
      </x:c>
      <x:c r="AC67" s="18" t="str">
        <x:f>IF(V67="","",IF(AND(Y67="Control",OR(V67="Escalate",V67="Defer",V67="Stop")),1,0))</x:f>
      </x:c>
      <x:c r="AD67" s="18" t="str">
        <x:f>IF(V67="","",IF(AND(V67="Proceed",OR(Z67="Escalate",Z67="Defer",Z67="Stop",AA67="Escalate",AA67="Defer",AA67="Stop")),1,0))</x:f>
      </x:c>
      <x:c r="AE67" s="18"/>
    </x:row>
    <x:row r="68">
      <x:c r="A68" s="18" t="str">
        <x:f>IF(OR(B68="",D68=""),"",B68&amp;"-"&amp;D68)</x:f>
      </x:c>
      <x:c r="B68" s="18"/>
      <x:c r="C68" s="98"/>
      <x:c r="D68" s="18"/>
      <x:c r="E68" s="18" t="str">
        <x:f>IF(D68="","",VLOOKUP(D68,'Benchmark Cases'!$A$5:$B$24,2,FALSE))</x:f>
      </x:c>
      <x:c r="F68" s="18"/>
      <x:c r="G68" s="18"/>
      <x:c r="H68" s="18"/>
      <x:c r="I68" s="18"/>
      <x:c r="J68" s="18"/>
      <x:c r="K68" s="18"/>
      <x:c r="L68" s="18"/>
      <x:c r="M68" s="18"/>
      <x:c r="N68" s="18"/>
      <x:c r="O68" s="18"/>
      <x:c r="P68" s="18"/>
      <x:c r="Q68" s="18"/>
      <x:c r="R68" s="18"/>
      <x:c r="S68" s="18"/>
      <x:c r="T68" s="18"/>
      <x:c r="U68" s="18"/>
      <x:c r="V68" s="18"/>
      <x:c r="W68" s="18"/>
      <x:c r="X68" s="18"/>
      <x:c r="Y68" s="18" t="str">
        <x:f>IF(D68="","",VLOOKUP(D68,'Facilitator Key'!$A$6:$G$25,2,FALSE))</x:f>
      </x:c>
      <x:c r="Z68" s="18" t="str">
        <x:f>IF(D68="","",VLOOKUP(D68,'Facilitator Key'!$A$6:$G$25,5,FALSE))</x:f>
      </x:c>
      <x:c r="AA68" s="18" t="str">
        <x:f>IF(D68="","",VLOOKUP(D68,'Facilitator Key'!$A$6:$G$25,6,FALSE))</x:f>
      </x:c>
      <x:c r="AB68" s="18" t="str">
        <x:f>IF(V68="","",IF(OR(V68=Z68,V68=AA68),1,0))</x:f>
      </x:c>
      <x:c r="AC68" s="18" t="str">
        <x:f>IF(V68="","",IF(AND(Y68="Control",OR(V68="Escalate",V68="Defer",V68="Stop")),1,0))</x:f>
      </x:c>
      <x:c r="AD68" s="18" t="str">
        <x:f>IF(V68="","",IF(AND(V68="Proceed",OR(Z68="Escalate",Z68="Defer",Z68="Stop",AA68="Escalate",AA68="Defer",AA68="Stop")),1,0))</x:f>
      </x:c>
      <x:c r="AE68" s="18"/>
    </x:row>
    <x:row r="69">
      <x:c r="A69" s="18" t="str">
        <x:f>IF(OR(B69="",D69=""),"",B69&amp;"-"&amp;D69)</x:f>
      </x:c>
      <x:c r="B69" s="18"/>
      <x:c r="C69" s="98"/>
      <x:c r="D69" s="18"/>
      <x:c r="E69" s="18" t="str">
        <x:f>IF(D69="","",VLOOKUP(D69,'Benchmark Cases'!$A$5:$B$24,2,FALSE))</x:f>
      </x:c>
      <x:c r="F69" s="18"/>
      <x:c r="G69" s="18"/>
      <x:c r="H69" s="18"/>
      <x:c r="I69" s="18"/>
      <x:c r="J69" s="18"/>
      <x:c r="K69" s="18"/>
      <x:c r="L69" s="18"/>
      <x:c r="M69" s="18"/>
      <x:c r="N69" s="18"/>
      <x:c r="O69" s="18"/>
      <x:c r="P69" s="18"/>
      <x:c r="Q69" s="18"/>
      <x:c r="R69" s="18"/>
      <x:c r="S69" s="18"/>
      <x:c r="T69" s="18"/>
      <x:c r="U69" s="18"/>
      <x:c r="V69" s="18"/>
      <x:c r="W69" s="18"/>
      <x:c r="X69" s="18"/>
      <x:c r="Y69" s="18" t="str">
        <x:f>IF(D69="","",VLOOKUP(D69,'Facilitator Key'!$A$6:$G$25,2,FALSE))</x:f>
      </x:c>
      <x:c r="Z69" s="18" t="str">
        <x:f>IF(D69="","",VLOOKUP(D69,'Facilitator Key'!$A$6:$G$25,5,FALSE))</x:f>
      </x:c>
      <x:c r="AA69" s="18" t="str">
        <x:f>IF(D69="","",VLOOKUP(D69,'Facilitator Key'!$A$6:$G$25,6,FALSE))</x:f>
      </x:c>
      <x:c r="AB69" s="18" t="str">
        <x:f>IF(V69="","",IF(OR(V69=Z69,V69=AA69),1,0))</x:f>
      </x:c>
      <x:c r="AC69" s="18" t="str">
        <x:f>IF(V69="","",IF(AND(Y69="Control",OR(V69="Escalate",V69="Defer",V69="Stop")),1,0))</x:f>
      </x:c>
      <x:c r="AD69" s="18" t="str">
        <x:f>IF(V69="","",IF(AND(V69="Proceed",OR(Z69="Escalate",Z69="Defer",Z69="Stop",AA69="Escalate",AA69="Defer",AA69="Stop")),1,0))</x:f>
      </x:c>
      <x:c r="AE69" s="18"/>
    </x:row>
    <x:row r="70">
      <x:c r="A70" s="18" t="str">
        <x:f>IF(OR(B70="",D70=""),"",B70&amp;"-"&amp;D70)</x:f>
      </x:c>
      <x:c r="B70" s="18"/>
      <x:c r="C70" s="98"/>
      <x:c r="D70" s="18"/>
      <x:c r="E70" s="18" t="str">
        <x:f>IF(D70="","",VLOOKUP(D70,'Benchmark Cases'!$A$5:$B$24,2,FALSE))</x:f>
      </x:c>
      <x:c r="F70" s="18"/>
      <x:c r="G70" s="18"/>
      <x:c r="H70" s="18"/>
      <x:c r="I70" s="18"/>
      <x:c r="J70" s="18"/>
      <x:c r="K70" s="18"/>
      <x:c r="L70" s="18"/>
      <x:c r="M70" s="18"/>
      <x:c r="N70" s="18"/>
      <x:c r="O70" s="18"/>
      <x:c r="P70" s="18"/>
      <x:c r="Q70" s="18"/>
      <x:c r="R70" s="18"/>
      <x:c r="S70" s="18"/>
      <x:c r="T70" s="18"/>
      <x:c r="U70" s="18"/>
      <x:c r="V70" s="18"/>
      <x:c r="W70" s="18"/>
      <x:c r="X70" s="18"/>
      <x:c r="Y70" s="18" t="str">
        <x:f>IF(D70="","",VLOOKUP(D70,'Facilitator Key'!$A$6:$G$25,2,FALSE))</x:f>
      </x:c>
      <x:c r="Z70" s="18" t="str">
        <x:f>IF(D70="","",VLOOKUP(D70,'Facilitator Key'!$A$6:$G$25,5,FALSE))</x:f>
      </x:c>
      <x:c r="AA70" s="18" t="str">
        <x:f>IF(D70="","",VLOOKUP(D70,'Facilitator Key'!$A$6:$G$25,6,FALSE))</x:f>
      </x:c>
      <x:c r="AB70" s="18" t="str">
        <x:f>IF(V70="","",IF(OR(V70=Z70,V70=AA70),1,0))</x:f>
      </x:c>
      <x:c r="AC70" s="18" t="str">
        <x:f>IF(V70="","",IF(AND(Y70="Control",OR(V70="Escalate",V70="Defer",V70="Stop")),1,0))</x:f>
      </x:c>
      <x:c r="AD70" s="18" t="str">
        <x:f>IF(V70="","",IF(AND(V70="Proceed",OR(Z70="Escalate",Z70="Defer",Z70="Stop",AA70="Escalate",AA70="Defer",AA70="Stop")),1,0))</x:f>
      </x:c>
      <x:c r="AE70" s="18"/>
    </x:row>
    <x:row r="71">
      <x:c r="A71" s="18" t="str">
        <x:f>IF(OR(B71="",D71=""),"",B71&amp;"-"&amp;D71)</x:f>
      </x:c>
      <x:c r="B71" s="18"/>
      <x:c r="C71" s="98"/>
      <x:c r="D71" s="18"/>
      <x:c r="E71" s="18" t="str">
        <x:f>IF(D71="","",VLOOKUP(D71,'Benchmark Cases'!$A$5:$B$24,2,FALSE))</x:f>
      </x:c>
      <x:c r="F71" s="18"/>
      <x:c r="G71" s="18"/>
      <x:c r="H71" s="18"/>
      <x:c r="I71" s="18"/>
      <x:c r="J71" s="18"/>
      <x:c r="K71" s="18"/>
      <x:c r="L71" s="18"/>
      <x:c r="M71" s="18"/>
      <x:c r="N71" s="18"/>
      <x:c r="O71" s="18"/>
      <x:c r="P71" s="18"/>
      <x:c r="Q71" s="18"/>
      <x:c r="R71" s="18"/>
      <x:c r="S71" s="18"/>
      <x:c r="T71" s="18"/>
      <x:c r="U71" s="18"/>
      <x:c r="V71" s="18"/>
      <x:c r="W71" s="18"/>
      <x:c r="X71" s="18"/>
      <x:c r="Y71" s="18" t="str">
        <x:f>IF(D71="","",VLOOKUP(D71,'Facilitator Key'!$A$6:$G$25,2,FALSE))</x:f>
      </x:c>
      <x:c r="Z71" s="18" t="str">
        <x:f>IF(D71="","",VLOOKUP(D71,'Facilitator Key'!$A$6:$G$25,5,FALSE))</x:f>
      </x:c>
      <x:c r="AA71" s="18" t="str">
        <x:f>IF(D71="","",VLOOKUP(D71,'Facilitator Key'!$A$6:$G$25,6,FALSE))</x:f>
      </x:c>
      <x:c r="AB71" s="18" t="str">
        <x:f>IF(V71="","",IF(OR(V71=Z71,V71=AA71),1,0))</x:f>
      </x:c>
      <x:c r="AC71" s="18" t="str">
        <x:f>IF(V71="","",IF(AND(Y71="Control",OR(V71="Escalate",V71="Defer",V71="Stop")),1,0))</x:f>
      </x:c>
      <x:c r="AD71" s="18" t="str">
        <x:f>IF(V71="","",IF(AND(V71="Proceed",OR(Z71="Escalate",Z71="Defer",Z71="Stop",AA71="Escalate",AA71="Defer",AA71="Stop")),1,0))</x:f>
      </x:c>
      <x:c r="AE71" s="18"/>
    </x:row>
    <x:row r="72">
      <x:c r="A72" s="18" t="str">
        <x:f>IF(OR(B72="",D72=""),"",B72&amp;"-"&amp;D72)</x:f>
      </x:c>
      <x:c r="B72" s="18"/>
      <x:c r="C72" s="98"/>
      <x:c r="D72" s="18"/>
      <x:c r="E72" s="18" t="str">
        <x:f>IF(D72="","",VLOOKUP(D72,'Benchmark Cases'!$A$5:$B$24,2,FALSE))</x:f>
      </x:c>
      <x:c r="F72" s="18"/>
      <x:c r="G72" s="18"/>
      <x:c r="H72" s="18"/>
      <x:c r="I72" s="18"/>
      <x:c r="J72" s="18"/>
      <x:c r="K72" s="18"/>
      <x:c r="L72" s="18"/>
      <x:c r="M72" s="18"/>
      <x:c r="N72" s="18"/>
      <x:c r="O72" s="18"/>
      <x:c r="P72" s="18"/>
      <x:c r="Q72" s="18"/>
      <x:c r="R72" s="18"/>
      <x:c r="S72" s="18"/>
      <x:c r="T72" s="18"/>
      <x:c r="U72" s="18"/>
      <x:c r="V72" s="18"/>
      <x:c r="W72" s="18"/>
      <x:c r="X72" s="18"/>
      <x:c r="Y72" s="18" t="str">
        <x:f>IF(D72="","",VLOOKUP(D72,'Facilitator Key'!$A$6:$G$25,2,FALSE))</x:f>
      </x:c>
      <x:c r="Z72" s="18" t="str">
        <x:f>IF(D72="","",VLOOKUP(D72,'Facilitator Key'!$A$6:$G$25,5,FALSE))</x:f>
      </x:c>
      <x:c r="AA72" s="18" t="str">
        <x:f>IF(D72="","",VLOOKUP(D72,'Facilitator Key'!$A$6:$G$25,6,FALSE))</x:f>
      </x:c>
      <x:c r="AB72" s="18" t="str">
        <x:f>IF(V72="","",IF(OR(V72=Z72,V72=AA72),1,0))</x:f>
      </x:c>
      <x:c r="AC72" s="18" t="str">
        <x:f>IF(V72="","",IF(AND(Y72="Control",OR(V72="Escalate",V72="Defer",V72="Stop")),1,0))</x:f>
      </x:c>
      <x:c r="AD72" s="18" t="str">
        <x:f>IF(V72="","",IF(AND(V72="Proceed",OR(Z72="Escalate",Z72="Defer",Z72="Stop",AA72="Escalate",AA72="Defer",AA72="Stop")),1,0))</x:f>
      </x:c>
      <x:c r="AE72" s="18"/>
    </x:row>
    <x:row r="73">
      <x:c r="A73" s="18" t="str">
        <x:f>IF(OR(B73="",D73=""),"",B73&amp;"-"&amp;D73)</x:f>
      </x:c>
      <x:c r="B73" s="18"/>
      <x:c r="C73" s="98"/>
      <x:c r="D73" s="18"/>
      <x:c r="E73" s="18" t="str">
        <x:f>IF(D73="","",VLOOKUP(D73,'Benchmark Cases'!$A$5:$B$24,2,FALSE))</x:f>
      </x:c>
      <x:c r="F73" s="18"/>
      <x:c r="G73" s="18"/>
      <x:c r="H73" s="18"/>
      <x:c r="I73" s="18"/>
      <x:c r="J73" s="18"/>
      <x:c r="K73" s="18"/>
      <x:c r="L73" s="18"/>
      <x:c r="M73" s="18"/>
      <x:c r="N73" s="18"/>
      <x:c r="O73" s="18"/>
      <x:c r="P73" s="18"/>
      <x:c r="Q73" s="18"/>
      <x:c r="R73" s="18"/>
      <x:c r="S73" s="18"/>
      <x:c r="T73" s="18"/>
      <x:c r="U73" s="18"/>
      <x:c r="V73" s="18"/>
      <x:c r="W73" s="18"/>
      <x:c r="X73" s="18"/>
      <x:c r="Y73" s="18" t="str">
        <x:f>IF(D73="","",VLOOKUP(D73,'Facilitator Key'!$A$6:$G$25,2,FALSE))</x:f>
      </x:c>
      <x:c r="Z73" s="18" t="str">
        <x:f>IF(D73="","",VLOOKUP(D73,'Facilitator Key'!$A$6:$G$25,5,FALSE))</x:f>
      </x:c>
      <x:c r="AA73" s="18" t="str">
        <x:f>IF(D73="","",VLOOKUP(D73,'Facilitator Key'!$A$6:$G$25,6,FALSE))</x:f>
      </x:c>
      <x:c r="AB73" s="18" t="str">
        <x:f>IF(V73="","",IF(OR(V73=Z73,V73=AA73),1,0))</x:f>
      </x:c>
      <x:c r="AC73" s="18" t="str">
        <x:f>IF(V73="","",IF(AND(Y73="Control",OR(V73="Escalate",V73="Defer",V73="Stop")),1,0))</x:f>
      </x:c>
      <x:c r="AD73" s="18" t="str">
        <x:f>IF(V73="","",IF(AND(V73="Proceed",OR(Z73="Escalate",Z73="Defer",Z73="Stop",AA73="Escalate",AA73="Defer",AA73="Stop")),1,0))</x:f>
      </x:c>
      <x:c r="AE73" s="18"/>
    </x:row>
    <x:row r="74">
      <x:c r="A74" s="18" t="str">
        <x:f>IF(OR(B74="",D74=""),"",B74&amp;"-"&amp;D74)</x:f>
      </x:c>
      <x:c r="B74" s="18"/>
      <x:c r="C74" s="98"/>
      <x:c r="D74" s="18"/>
      <x:c r="E74" s="18" t="str">
        <x:f>IF(D74="","",VLOOKUP(D74,'Benchmark Cases'!$A$5:$B$24,2,FALSE))</x:f>
      </x:c>
      <x:c r="F74" s="18"/>
      <x:c r="G74" s="18"/>
      <x:c r="H74" s="18"/>
      <x:c r="I74" s="18"/>
      <x:c r="J74" s="18"/>
      <x:c r="K74" s="18"/>
      <x:c r="L74" s="18"/>
      <x:c r="M74" s="18"/>
      <x:c r="N74" s="18"/>
      <x:c r="O74" s="18"/>
      <x:c r="P74" s="18"/>
      <x:c r="Q74" s="18"/>
      <x:c r="R74" s="18"/>
      <x:c r="S74" s="18"/>
      <x:c r="T74" s="18"/>
      <x:c r="U74" s="18"/>
      <x:c r="V74" s="18"/>
      <x:c r="W74" s="18"/>
      <x:c r="X74" s="18"/>
      <x:c r="Y74" s="18" t="str">
        <x:f>IF(D74="","",VLOOKUP(D74,'Facilitator Key'!$A$6:$G$25,2,FALSE))</x:f>
      </x:c>
      <x:c r="Z74" s="18" t="str">
        <x:f>IF(D74="","",VLOOKUP(D74,'Facilitator Key'!$A$6:$G$25,5,FALSE))</x:f>
      </x:c>
      <x:c r="AA74" s="18" t="str">
        <x:f>IF(D74="","",VLOOKUP(D74,'Facilitator Key'!$A$6:$G$25,6,FALSE))</x:f>
      </x:c>
      <x:c r="AB74" s="18" t="str">
        <x:f>IF(V74="","",IF(OR(V74=Z74,V74=AA74),1,0))</x:f>
      </x:c>
      <x:c r="AC74" s="18" t="str">
        <x:f>IF(V74="","",IF(AND(Y74="Control",OR(V74="Escalate",V74="Defer",V74="Stop")),1,0))</x:f>
      </x:c>
      <x:c r="AD74" s="18" t="str">
        <x:f>IF(V74="","",IF(AND(V74="Proceed",OR(Z74="Escalate",Z74="Defer",Z74="Stop",AA74="Escalate",AA74="Defer",AA74="Stop")),1,0))</x:f>
      </x:c>
      <x:c r="AE74" s="18"/>
    </x:row>
    <x:row r="75">
      <x:c r="A75" s="18" t="str">
        <x:f>IF(OR(B75="",D75=""),"",B75&amp;"-"&amp;D75)</x:f>
      </x:c>
      <x:c r="B75" s="18"/>
      <x:c r="C75" s="98"/>
      <x:c r="D75" s="18"/>
      <x:c r="E75" s="18" t="str">
        <x:f>IF(D75="","",VLOOKUP(D75,'Benchmark Cases'!$A$5:$B$24,2,FALSE))</x:f>
      </x:c>
      <x:c r="F75" s="18"/>
      <x:c r="G75" s="18"/>
      <x:c r="H75" s="18"/>
      <x:c r="I75" s="18"/>
      <x:c r="J75" s="18"/>
      <x:c r="K75" s="18"/>
      <x:c r="L75" s="18"/>
      <x:c r="M75" s="18"/>
      <x:c r="N75" s="18"/>
      <x:c r="O75" s="18"/>
      <x:c r="P75" s="18"/>
      <x:c r="Q75" s="18"/>
      <x:c r="R75" s="18"/>
      <x:c r="S75" s="18"/>
      <x:c r="T75" s="18"/>
      <x:c r="U75" s="18"/>
      <x:c r="V75" s="18"/>
      <x:c r="W75" s="18"/>
      <x:c r="X75" s="18"/>
      <x:c r="Y75" s="18" t="str">
        <x:f>IF(D75="","",VLOOKUP(D75,'Facilitator Key'!$A$6:$G$25,2,FALSE))</x:f>
      </x:c>
      <x:c r="Z75" s="18" t="str">
        <x:f>IF(D75="","",VLOOKUP(D75,'Facilitator Key'!$A$6:$G$25,5,FALSE))</x:f>
      </x:c>
      <x:c r="AA75" s="18" t="str">
        <x:f>IF(D75="","",VLOOKUP(D75,'Facilitator Key'!$A$6:$G$25,6,FALSE))</x:f>
      </x:c>
      <x:c r="AB75" s="18" t="str">
        <x:f>IF(V75="","",IF(OR(V75=Z75,V75=AA75),1,0))</x:f>
      </x:c>
      <x:c r="AC75" s="18" t="str">
        <x:f>IF(V75="","",IF(AND(Y75="Control",OR(V75="Escalate",V75="Defer",V75="Stop")),1,0))</x:f>
      </x:c>
      <x:c r="AD75" s="18" t="str">
        <x:f>IF(V75="","",IF(AND(V75="Proceed",OR(Z75="Escalate",Z75="Defer",Z75="Stop",AA75="Escalate",AA75="Defer",AA75="Stop")),1,0))</x:f>
      </x:c>
      <x:c r="AE75" s="18"/>
    </x:row>
    <x:row r="76">
      <x:c r="A76" s="18" t="str">
        <x:f>IF(OR(B76="",D76=""),"",B76&amp;"-"&amp;D76)</x:f>
      </x:c>
      <x:c r="B76" s="18"/>
      <x:c r="C76" s="98"/>
      <x:c r="D76" s="18"/>
      <x:c r="E76" s="18" t="str">
        <x:f>IF(D76="","",VLOOKUP(D76,'Benchmark Cases'!$A$5:$B$24,2,FALSE))</x:f>
      </x:c>
      <x:c r="F76" s="18"/>
      <x:c r="G76" s="18"/>
      <x:c r="H76" s="18"/>
      <x:c r="I76" s="18"/>
      <x:c r="J76" s="18"/>
      <x:c r="K76" s="18"/>
      <x:c r="L76" s="18"/>
      <x:c r="M76" s="18"/>
      <x:c r="N76" s="18"/>
      <x:c r="O76" s="18"/>
      <x:c r="P76" s="18"/>
      <x:c r="Q76" s="18"/>
      <x:c r="R76" s="18"/>
      <x:c r="S76" s="18"/>
      <x:c r="T76" s="18"/>
      <x:c r="U76" s="18"/>
      <x:c r="V76" s="18"/>
      <x:c r="W76" s="18"/>
      <x:c r="X76" s="18"/>
      <x:c r="Y76" s="18" t="str">
        <x:f>IF(D76="","",VLOOKUP(D76,'Facilitator Key'!$A$6:$G$25,2,FALSE))</x:f>
      </x:c>
      <x:c r="Z76" s="18" t="str">
        <x:f>IF(D76="","",VLOOKUP(D76,'Facilitator Key'!$A$6:$G$25,5,FALSE))</x:f>
      </x:c>
      <x:c r="AA76" s="18" t="str">
        <x:f>IF(D76="","",VLOOKUP(D76,'Facilitator Key'!$A$6:$G$25,6,FALSE))</x:f>
      </x:c>
      <x:c r="AB76" s="18" t="str">
        <x:f>IF(V76="","",IF(OR(V76=Z76,V76=AA76),1,0))</x:f>
      </x:c>
      <x:c r="AC76" s="18" t="str">
        <x:f>IF(V76="","",IF(AND(Y76="Control",OR(V76="Escalate",V76="Defer",V76="Stop")),1,0))</x:f>
      </x:c>
      <x:c r="AD76" s="18" t="str">
        <x:f>IF(V76="","",IF(AND(V76="Proceed",OR(Z76="Escalate",Z76="Defer",Z76="Stop",AA76="Escalate",AA76="Defer",AA76="Stop")),1,0))</x:f>
      </x:c>
      <x:c r="AE76" s="18"/>
    </x:row>
    <x:row r="77">
      <x:c r="A77" s="18" t="str">
        <x:f>IF(OR(B77="",D77=""),"",B77&amp;"-"&amp;D77)</x:f>
      </x:c>
      <x:c r="B77" s="18"/>
      <x:c r="C77" s="98"/>
      <x:c r="D77" s="18"/>
      <x:c r="E77" s="18" t="str">
        <x:f>IF(D77="","",VLOOKUP(D77,'Benchmark Cases'!$A$5:$B$24,2,FALSE))</x:f>
      </x:c>
      <x:c r="F77" s="18"/>
      <x:c r="G77" s="18"/>
      <x:c r="H77" s="18"/>
      <x:c r="I77" s="18"/>
      <x:c r="J77" s="18"/>
      <x:c r="K77" s="18"/>
      <x:c r="L77" s="18"/>
      <x:c r="M77" s="18"/>
      <x:c r="N77" s="18"/>
      <x:c r="O77" s="18"/>
      <x:c r="P77" s="18"/>
      <x:c r="Q77" s="18"/>
      <x:c r="R77" s="18"/>
      <x:c r="S77" s="18"/>
      <x:c r="T77" s="18"/>
      <x:c r="U77" s="18"/>
      <x:c r="V77" s="18"/>
      <x:c r="W77" s="18"/>
      <x:c r="X77" s="18"/>
      <x:c r="Y77" s="18" t="str">
        <x:f>IF(D77="","",VLOOKUP(D77,'Facilitator Key'!$A$6:$G$25,2,FALSE))</x:f>
      </x:c>
      <x:c r="Z77" s="18" t="str">
        <x:f>IF(D77="","",VLOOKUP(D77,'Facilitator Key'!$A$6:$G$25,5,FALSE))</x:f>
      </x:c>
      <x:c r="AA77" s="18" t="str">
        <x:f>IF(D77="","",VLOOKUP(D77,'Facilitator Key'!$A$6:$G$25,6,FALSE))</x:f>
      </x:c>
      <x:c r="AB77" s="18" t="str">
        <x:f>IF(V77="","",IF(OR(V77=Z77,V77=AA77),1,0))</x:f>
      </x:c>
      <x:c r="AC77" s="18" t="str">
        <x:f>IF(V77="","",IF(AND(Y77="Control",OR(V77="Escalate",V77="Defer",V77="Stop")),1,0))</x:f>
      </x:c>
      <x:c r="AD77" s="18" t="str">
        <x:f>IF(V77="","",IF(AND(V77="Proceed",OR(Z77="Escalate",Z77="Defer",Z77="Stop",AA77="Escalate",AA77="Defer",AA77="Stop")),1,0))</x:f>
      </x:c>
      <x:c r="AE77" s="18"/>
    </x:row>
    <x:row r="78">
      <x:c r="A78" s="18" t="str">
        <x:f>IF(OR(B78="",D78=""),"",B78&amp;"-"&amp;D78)</x:f>
      </x:c>
      <x:c r="B78" s="18"/>
      <x:c r="C78" s="98"/>
      <x:c r="D78" s="18"/>
      <x:c r="E78" s="18" t="str">
        <x:f>IF(D78="","",VLOOKUP(D78,'Benchmark Cases'!$A$5:$B$24,2,FALSE))</x:f>
      </x:c>
      <x:c r="F78" s="18"/>
      <x:c r="G78" s="18"/>
      <x:c r="H78" s="18"/>
      <x:c r="I78" s="18"/>
      <x:c r="J78" s="18"/>
      <x:c r="K78" s="18"/>
      <x:c r="L78" s="18"/>
      <x:c r="M78" s="18"/>
      <x:c r="N78" s="18"/>
      <x:c r="O78" s="18"/>
      <x:c r="P78" s="18"/>
      <x:c r="Q78" s="18"/>
      <x:c r="R78" s="18"/>
      <x:c r="S78" s="18"/>
      <x:c r="T78" s="18"/>
      <x:c r="U78" s="18"/>
      <x:c r="V78" s="18"/>
      <x:c r="W78" s="18"/>
      <x:c r="X78" s="18"/>
      <x:c r="Y78" s="18" t="str">
        <x:f>IF(D78="","",VLOOKUP(D78,'Facilitator Key'!$A$6:$G$25,2,FALSE))</x:f>
      </x:c>
      <x:c r="Z78" s="18" t="str">
        <x:f>IF(D78="","",VLOOKUP(D78,'Facilitator Key'!$A$6:$G$25,5,FALSE))</x:f>
      </x:c>
      <x:c r="AA78" s="18" t="str">
        <x:f>IF(D78="","",VLOOKUP(D78,'Facilitator Key'!$A$6:$G$25,6,FALSE))</x:f>
      </x:c>
      <x:c r="AB78" s="18" t="str">
        <x:f>IF(V78="","",IF(OR(V78=Z78,V78=AA78),1,0))</x:f>
      </x:c>
      <x:c r="AC78" s="18" t="str">
        <x:f>IF(V78="","",IF(AND(Y78="Control",OR(V78="Escalate",V78="Defer",V78="Stop")),1,0))</x:f>
      </x:c>
      <x:c r="AD78" s="18" t="str">
        <x:f>IF(V78="","",IF(AND(V78="Proceed",OR(Z78="Escalate",Z78="Defer",Z78="Stop",AA78="Escalate",AA78="Defer",AA78="Stop")),1,0))</x:f>
      </x:c>
      <x:c r="AE78" s="18"/>
    </x:row>
    <x:row r="79">
      <x:c r="A79" s="18" t="str">
        <x:f>IF(OR(B79="",D79=""),"",B79&amp;"-"&amp;D79)</x:f>
      </x:c>
      <x:c r="B79" s="18"/>
      <x:c r="C79" s="98"/>
      <x:c r="D79" s="18"/>
      <x:c r="E79" s="18" t="str">
        <x:f>IF(D79="","",VLOOKUP(D79,'Benchmark Cases'!$A$5:$B$24,2,FALSE))</x:f>
      </x:c>
      <x:c r="F79" s="18"/>
      <x:c r="G79" s="18"/>
      <x:c r="H79" s="18"/>
      <x:c r="I79" s="18"/>
      <x:c r="J79" s="18"/>
      <x:c r="K79" s="18"/>
      <x:c r="L79" s="18"/>
      <x:c r="M79" s="18"/>
      <x:c r="N79" s="18"/>
      <x:c r="O79" s="18"/>
      <x:c r="P79" s="18"/>
      <x:c r="Q79" s="18"/>
      <x:c r="R79" s="18"/>
      <x:c r="S79" s="18"/>
      <x:c r="T79" s="18"/>
      <x:c r="U79" s="18"/>
      <x:c r="V79" s="18"/>
      <x:c r="W79" s="18"/>
      <x:c r="X79" s="18"/>
      <x:c r="Y79" s="18" t="str">
        <x:f>IF(D79="","",VLOOKUP(D79,'Facilitator Key'!$A$6:$G$25,2,FALSE))</x:f>
      </x:c>
      <x:c r="Z79" s="18" t="str">
        <x:f>IF(D79="","",VLOOKUP(D79,'Facilitator Key'!$A$6:$G$25,5,FALSE))</x:f>
      </x:c>
      <x:c r="AA79" s="18" t="str">
        <x:f>IF(D79="","",VLOOKUP(D79,'Facilitator Key'!$A$6:$G$25,6,FALSE))</x:f>
      </x:c>
      <x:c r="AB79" s="18" t="str">
        <x:f>IF(V79="","",IF(OR(V79=Z79,V79=AA79),1,0))</x:f>
      </x:c>
      <x:c r="AC79" s="18" t="str">
        <x:f>IF(V79="","",IF(AND(Y79="Control",OR(V79="Escalate",V79="Defer",V79="Stop")),1,0))</x:f>
      </x:c>
      <x:c r="AD79" s="18" t="str">
        <x:f>IF(V79="","",IF(AND(V79="Proceed",OR(Z79="Escalate",Z79="Defer",Z79="Stop",AA79="Escalate",AA79="Defer",AA79="Stop")),1,0))</x:f>
      </x:c>
      <x:c r="AE79" s="18"/>
    </x:row>
    <x:row r="80">
      <x:c r="A80" s="18" t="str">
        <x:f>IF(OR(B80="",D80=""),"",B80&amp;"-"&amp;D80)</x:f>
      </x:c>
      <x:c r="B80" s="18"/>
      <x:c r="C80" s="98"/>
      <x:c r="D80" s="18"/>
      <x:c r="E80" s="18" t="str">
        <x:f>IF(D80="","",VLOOKUP(D80,'Benchmark Cases'!$A$5:$B$24,2,FALSE))</x:f>
      </x:c>
      <x:c r="F80" s="18"/>
      <x:c r="G80" s="18"/>
      <x:c r="H80" s="18"/>
      <x:c r="I80" s="18"/>
      <x:c r="J80" s="18"/>
      <x:c r="K80" s="18"/>
      <x:c r="L80" s="18"/>
      <x:c r="M80" s="18"/>
      <x:c r="N80" s="18"/>
      <x:c r="O80" s="18"/>
      <x:c r="P80" s="18"/>
      <x:c r="Q80" s="18"/>
      <x:c r="R80" s="18"/>
      <x:c r="S80" s="18"/>
      <x:c r="T80" s="18"/>
      <x:c r="U80" s="18"/>
      <x:c r="V80" s="18"/>
      <x:c r="W80" s="18"/>
      <x:c r="X80" s="18"/>
      <x:c r="Y80" s="18" t="str">
        <x:f>IF(D80="","",VLOOKUP(D80,'Facilitator Key'!$A$6:$G$25,2,FALSE))</x:f>
      </x:c>
      <x:c r="Z80" s="18" t="str">
        <x:f>IF(D80="","",VLOOKUP(D80,'Facilitator Key'!$A$6:$G$25,5,FALSE))</x:f>
      </x:c>
      <x:c r="AA80" s="18" t="str">
        <x:f>IF(D80="","",VLOOKUP(D80,'Facilitator Key'!$A$6:$G$25,6,FALSE))</x:f>
      </x:c>
      <x:c r="AB80" s="18" t="str">
        <x:f>IF(V80="","",IF(OR(V80=Z80,V80=AA80),1,0))</x:f>
      </x:c>
      <x:c r="AC80" s="18" t="str">
        <x:f>IF(V80="","",IF(AND(Y80="Control",OR(V80="Escalate",V80="Defer",V80="Stop")),1,0))</x:f>
      </x:c>
      <x:c r="AD80" s="18" t="str">
        <x:f>IF(V80="","",IF(AND(V80="Proceed",OR(Z80="Escalate",Z80="Defer",Z80="Stop",AA80="Escalate",AA80="Defer",AA80="Stop")),1,0))</x:f>
      </x:c>
      <x:c r="AE80" s="18"/>
    </x:row>
    <x:row r="81">
      <x:c r="A81" s="18" t="str">
        <x:f>IF(OR(B81="",D81=""),"",B81&amp;"-"&amp;D81)</x:f>
      </x:c>
      <x:c r="B81" s="18"/>
      <x:c r="C81" s="98"/>
      <x:c r="D81" s="18"/>
      <x:c r="E81" s="18" t="str">
        <x:f>IF(D81="","",VLOOKUP(D81,'Benchmark Cases'!$A$5:$B$24,2,FALSE))</x:f>
      </x:c>
      <x:c r="F81" s="18"/>
      <x:c r="G81" s="18"/>
      <x:c r="H81" s="18"/>
      <x:c r="I81" s="18"/>
      <x:c r="J81" s="18"/>
      <x:c r="K81" s="18"/>
      <x:c r="L81" s="18"/>
      <x:c r="M81" s="18"/>
      <x:c r="N81" s="18"/>
      <x:c r="O81" s="18"/>
      <x:c r="P81" s="18"/>
      <x:c r="Q81" s="18"/>
      <x:c r="R81" s="18"/>
      <x:c r="S81" s="18"/>
      <x:c r="T81" s="18"/>
      <x:c r="U81" s="18"/>
      <x:c r="V81" s="18"/>
      <x:c r="W81" s="18"/>
      <x:c r="X81" s="18"/>
      <x:c r="Y81" s="18" t="str">
        <x:f>IF(D81="","",VLOOKUP(D81,'Facilitator Key'!$A$6:$G$25,2,FALSE))</x:f>
      </x:c>
      <x:c r="Z81" s="18" t="str">
        <x:f>IF(D81="","",VLOOKUP(D81,'Facilitator Key'!$A$6:$G$25,5,FALSE))</x:f>
      </x:c>
      <x:c r="AA81" s="18" t="str">
        <x:f>IF(D81="","",VLOOKUP(D81,'Facilitator Key'!$A$6:$G$25,6,FALSE))</x:f>
      </x:c>
      <x:c r="AB81" s="18" t="str">
        <x:f>IF(V81="","",IF(OR(V81=Z81,V81=AA81),1,0))</x:f>
      </x:c>
      <x:c r="AC81" s="18" t="str">
        <x:f>IF(V81="","",IF(AND(Y81="Control",OR(V81="Escalate",V81="Defer",V81="Stop")),1,0))</x:f>
      </x:c>
      <x:c r="AD81" s="18" t="str">
        <x:f>IF(V81="","",IF(AND(V81="Proceed",OR(Z81="Escalate",Z81="Defer",Z81="Stop",AA81="Escalate",AA81="Defer",AA81="Stop")),1,0))</x:f>
      </x:c>
      <x:c r="AE81" s="18"/>
    </x:row>
    <x:row r="82">
      <x:c r="A82" s="18" t="str">
        <x:f>IF(OR(B82="",D82=""),"",B82&amp;"-"&amp;D82)</x:f>
      </x:c>
      <x:c r="B82" s="18"/>
      <x:c r="C82" s="98"/>
      <x:c r="D82" s="18"/>
      <x:c r="E82" s="18" t="str">
        <x:f>IF(D82="","",VLOOKUP(D82,'Benchmark Cases'!$A$5:$B$24,2,FALSE))</x:f>
      </x:c>
      <x:c r="F82" s="18"/>
      <x:c r="G82" s="18"/>
      <x:c r="H82" s="18"/>
      <x:c r="I82" s="18"/>
      <x:c r="J82" s="18"/>
      <x:c r="K82" s="18"/>
      <x:c r="L82" s="18"/>
      <x:c r="M82" s="18"/>
      <x:c r="N82" s="18"/>
      <x:c r="O82" s="18"/>
      <x:c r="P82" s="18"/>
      <x:c r="Q82" s="18"/>
      <x:c r="R82" s="18"/>
      <x:c r="S82" s="18"/>
      <x:c r="T82" s="18"/>
      <x:c r="U82" s="18"/>
      <x:c r="V82" s="18"/>
      <x:c r="W82" s="18"/>
      <x:c r="X82" s="18"/>
      <x:c r="Y82" s="18" t="str">
        <x:f>IF(D82="","",VLOOKUP(D82,'Facilitator Key'!$A$6:$G$25,2,FALSE))</x:f>
      </x:c>
      <x:c r="Z82" s="18" t="str">
        <x:f>IF(D82="","",VLOOKUP(D82,'Facilitator Key'!$A$6:$G$25,5,FALSE))</x:f>
      </x:c>
      <x:c r="AA82" s="18" t="str">
        <x:f>IF(D82="","",VLOOKUP(D82,'Facilitator Key'!$A$6:$G$25,6,FALSE))</x:f>
      </x:c>
      <x:c r="AB82" s="18" t="str">
        <x:f>IF(V82="","",IF(OR(V82=Z82,V82=AA82),1,0))</x:f>
      </x:c>
      <x:c r="AC82" s="18" t="str">
        <x:f>IF(V82="","",IF(AND(Y82="Control",OR(V82="Escalate",V82="Defer",V82="Stop")),1,0))</x:f>
      </x:c>
      <x:c r="AD82" s="18" t="str">
        <x:f>IF(V82="","",IF(AND(V82="Proceed",OR(Z82="Escalate",Z82="Defer",Z82="Stop",AA82="Escalate",AA82="Defer",AA82="Stop")),1,0))</x:f>
      </x:c>
      <x:c r="AE82" s="18"/>
    </x:row>
    <x:row r="83">
      <x:c r="A83" s="18" t="str">
        <x:f>IF(OR(B83="",D83=""),"",B83&amp;"-"&amp;D83)</x:f>
      </x:c>
      <x:c r="B83" s="18"/>
      <x:c r="C83" s="98"/>
      <x:c r="D83" s="18"/>
      <x:c r="E83" s="18" t="str">
        <x:f>IF(D83="","",VLOOKUP(D83,'Benchmark Cases'!$A$5:$B$24,2,FALSE))</x:f>
      </x:c>
      <x:c r="F83" s="18"/>
      <x:c r="G83" s="18"/>
      <x:c r="H83" s="18"/>
      <x:c r="I83" s="18"/>
      <x:c r="J83" s="18"/>
      <x:c r="K83" s="18"/>
      <x:c r="L83" s="18"/>
      <x:c r="M83" s="18"/>
      <x:c r="N83" s="18"/>
      <x:c r="O83" s="18"/>
      <x:c r="P83" s="18"/>
      <x:c r="Q83" s="18"/>
      <x:c r="R83" s="18"/>
      <x:c r="S83" s="18"/>
      <x:c r="T83" s="18"/>
      <x:c r="U83" s="18"/>
      <x:c r="V83" s="18"/>
      <x:c r="W83" s="18"/>
      <x:c r="X83" s="18"/>
      <x:c r="Y83" s="18" t="str">
        <x:f>IF(D83="","",VLOOKUP(D83,'Facilitator Key'!$A$6:$G$25,2,FALSE))</x:f>
      </x:c>
      <x:c r="Z83" s="18" t="str">
        <x:f>IF(D83="","",VLOOKUP(D83,'Facilitator Key'!$A$6:$G$25,5,FALSE))</x:f>
      </x:c>
      <x:c r="AA83" s="18" t="str">
        <x:f>IF(D83="","",VLOOKUP(D83,'Facilitator Key'!$A$6:$G$25,6,FALSE))</x:f>
      </x:c>
      <x:c r="AB83" s="18" t="str">
        <x:f>IF(V83="","",IF(OR(V83=Z83,V83=AA83),1,0))</x:f>
      </x:c>
      <x:c r="AC83" s="18" t="str">
        <x:f>IF(V83="","",IF(AND(Y83="Control",OR(V83="Escalate",V83="Defer",V83="Stop")),1,0))</x:f>
      </x:c>
      <x:c r="AD83" s="18" t="str">
        <x:f>IF(V83="","",IF(AND(V83="Proceed",OR(Z83="Escalate",Z83="Defer",Z83="Stop",AA83="Escalate",AA83="Defer",AA83="Stop")),1,0))</x:f>
      </x:c>
      <x:c r="AE83" s="18"/>
    </x:row>
    <x:row r="84">
      <x:c r="A84" s="18" t="str">
        <x:f>IF(OR(B84="",D84=""),"",B84&amp;"-"&amp;D84)</x:f>
      </x:c>
      <x:c r="B84" s="18"/>
      <x:c r="C84" s="98"/>
      <x:c r="D84" s="18"/>
      <x:c r="E84" s="18" t="str">
        <x:f>IF(D84="","",VLOOKUP(D84,'Benchmark Cases'!$A$5:$B$24,2,FALSE))</x:f>
      </x:c>
      <x:c r="F84" s="18"/>
      <x:c r="G84" s="18"/>
      <x:c r="H84" s="18"/>
      <x:c r="I84" s="18"/>
      <x:c r="J84" s="18"/>
      <x:c r="K84" s="18"/>
      <x:c r="L84" s="18"/>
      <x:c r="M84" s="18"/>
      <x:c r="N84" s="18"/>
      <x:c r="O84" s="18"/>
      <x:c r="P84" s="18"/>
      <x:c r="Q84" s="18"/>
      <x:c r="R84" s="18"/>
      <x:c r="S84" s="18"/>
      <x:c r="T84" s="18"/>
      <x:c r="U84" s="18"/>
      <x:c r="V84" s="18"/>
      <x:c r="W84" s="18"/>
      <x:c r="X84" s="18"/>
      <x:c r="Y84" s="18" t="str">
        <x:f>IF(D84="","",VLOOKUP(D84,'Facilitator Key'!$A$6:$G$25,2,FALSE))</x:f>
      </x:c>
      <x:c r="Z84" s="18" t="str">
        <x:f>IF(D84="","",VLOOKUP(D84,'Facilitator Key'!$A$6:$G$25,5,FALSE))</x:f>
      </x:c>
      <x:c r="AA84" s="18" t="str">
        <x:f>IF(D84="","",VLOOKUP(D84,'Facilitator Key'!$A$6:$G$25,6,FALSE))</x:f>
      </x:c>
      <x:c r="AB84" s="18" t="str">
        <x:f>IF(V84="","",IF(OR(V84=Z84,V84=AA84),1,0))</x:f>
      </x:c>
      <x:c r="AC84" s="18" t="str">
        <x:f>IF(V84="","",IF(AND(Y84="Control",OR(V84="Escalate",V84="Defer",V84="Stop")),1,0))</x:f>
      </x:c>
      <x:c r="AD84" s="18" t="str">
        <x:f>IF(V84="","",IF(AND(V84="Proceed",OR(Z84="Escalate",Z84="Defer",Z84="Stop",AA84="Escalate",AA84="Defer",AA84="Stop")),1,0))</x:f>
      </x:c>
      <x:c r="AE84" s="18"/>
    </x:row>
    <x:row r="85">
      <x:c r="A85" s="18" t="str">
        <x:f>IF(OR(B85="",D85=""),"",B85&amp;"-"&amp;D85)</x:f>
      </x:c>
      <x:c r="B85" s="18"/>
      <x:c r="C85" s="98"/>
      <x:c r="D85" s="18"/>
      <x:c r="E85" s="18" t="str">
        <x:f>IF(D85="","",VLOOKUP(D85,'Benchmark Cases'!$A$5:$B$24,2,FALSE))</x:f>
      </x:c>
      <x:c r="F85" s="18"/>
      <x:c r="G85" s="18"/>
      <x:c r="H85" s="18"/>
      <x:c r="I85" s="18"/>
      <x:c r="J85" s="18"/>
      <x:c r="K85" s="18"/>
      <x:c r="L85" s="18"/>
      <x:c r="M85" s="18"/>
      <x:c r="N85" s="18"/>
      <x:c r="O85" s="18"/>
      <x:c r="P85" s="18"/>
      <x:c r="Q85" s="18"/>
      <x:c r="R85" s="18"/>
      <x:c r="S85" s="18"/>
      <x:c r="T85" s="18"/>
      <x:c r="U85" s="18"/>
      <x:c r="V85" s="18"/>
      <x:c r="W85" s="18"/>
      <x:c r="X85" s="18"/>
      <x:c r="Y85" s="18" t="str">
        <x:f>IF(D85="","",VLOOKUP(D85,'Facilitator Key'!$A$6:$G$25,2,FALSE))</x:f>
      </x:c>
      <x:c r="Z85" s="18" t="str">
        <x:f>IF(D85="","",VLOOKUP(D85,'Facilitator Key'!$A$6:$G$25,5,FALSE))</x:f>
      </x:c>
      <x:c r="AA85" s="18" t="str">
        <x:f>IF(D85="","",VLOOKUP(D85,'Facilitator Key'!$A$6:$G$25,6,FALSE))</x:f>
      </x:c>
      <x:c r="AB85" s="18" t="str">
        <x:f>IF(V85="","",IF(OR(V85=Z85,V85=AA85),1,0))</x:f>
      </x:c>
      <x:c r="AC85" s="18" t="str">
        <x:f>IF(V85="","",IF(AND(Y85="Control",OR(V85="Escalate",V85="Defer",V85="Stop")),1,0))</x:f>
      </x:c>
      <x:c r="AD85" s="18" t="str">
        <x:f>IF(V85="","",IF(AND(V85="Proceed",OR(Z85="Escalate",Z85="Defer",Z85="Stop",AA85="Escalate",AA85="Defer",AA85="Stop")),1,0))</x:f>
      </x:c>
      <x:c r="AE85" s="18"/>
    </x:row>
    <x:row r="86">
      <x:c r="A86" s="18" t="str">
        <x:f>IF(OR(B86="",D86=""),"",B86&amp;"-"&amp;D86)</x:f>
      </x:c>
      <x:c r="B86" s="18"/>
      <x:c r="C86" s="98"/>
      <x:c r="D86" s="18"/>
      <x:c r="E86" s="18" t="str">
        <x:f>IF(D86="","",VLOOKUP(D86,'Benchmark Cases'!$A$5:$B$24,2,FALSE))</x:f>
      </x:c>
      <x:c r="F86" s="18"/>
      <x:c r="G86" s="18"/>
      <x:c r="H86" s="18"/>
      <x:c r="I86" s="18"/>
      <x:c r="J86" s="18"/>
      <x:c r="K86" s="18"/>
      <x:c r="L86" s="18"/>
      <x:c r="M86" s="18"/>
      <x:c r="N86" s="18"/>
      <x:c r="O86" s="18"/>
      <x:c r="P86" s="18"/>
      <x:c r="Q86" s="18"/>
      <x:c r="R86" s="18"/>
      <x:c r="S86" s="18"/>
      <x:c r="T86" s="18"/>
      <x:c r="U86" s="18"/>
      <x:c r="V86" s="18"/>
      <x:c r="W86" s="18"/>
      <x:c r="X86" s="18"/>
      <x:c r="Y86" s="18" t="str">
        <x:f>IF(D86="","",VLOOKUP(D86,'Facilitator Key'!$A$6:$G$25,2,FALSE))</x:f>
      </x:c>
      <x:c r="Z86" s="18" t="str">
        <x:f>IF(D86="","",VLOOKUP(D86,'Facilitator Key'!$A$6:$G$25,5,FALSE))</x:f>
      </x:c>
      <x:c r="AA86" s="18" t="str">
        <x:f>IF(D86="","",VLOOKUP(D86,'Facilitator Key'!$A$6:$G$25,6,FALSE))</x:f>
      </x:c>
      <x:c r="AB86" s="18" t="str">
        <x:f>IF(V86="","",IF(OR(V86=Z86,V86=AA86),1,0))</x:f>
      </x:c>
      <x:c r="AC86" s="18" t="str">
        <x:f>IF(V86="","",IF(AND(Y86="Control",OR(V86="Escalate",V86="Defer",V86="Stop")),1,0))</x:f>
      </x:c>
      <x:c r="AD86" s="18" t="str">
        <x:f>IF(V86="","",IF(AND(V86="Proceed",OR(Z86="Escalate",Z86="Defer",Z86="Stop",AA86="Escalate",AA86="Defer",AA86="Stop")),1,0))</x:f>
      </x:c>
      <x:c r="AE86" s="18"/>
    </x:row>
    <x:row r="87">
      <x:c r="A87" s="18" t="str">
        <x:f>IF(OR(B87="",D87=""),"",B87&amp;"-"&amp;D87)</x:f>
      </x:c>
      <x:c r="B87" s="18"/>
      <x:c r="C87" s="98"/>
      <x:c r="D87" s="18"/>
      <x:c r="E87" s="18" t="str">
        <x:f>IF(D87="","",VLOOKUP(D87,'Benchmark Cases'!$A$5:$B$24,2,FALSE))</x:f>
      </x:c>
      <x:c r="F87" s="18"/>
      <x:c r="G87" s="18"/>
      <x:c r="H87" s="18"/>
      <x:c r="I87" s="18"/>
      <x:c r="J87" s="18"/>
      <x:c r="K87" s="18"/>
      <x:c r="L87" s="18"/>
      <x:c r="M87" s="18"/>
      <x:c r="N87" s="18"/>
      <x:c r="O87" s="18"/>
      <x:c r="P87" s="18"/>
      <x:c r="Q87" s="18"/>
      <x:c r="R87" s="18"/>
      <x:c r="S87" s="18"/>
      <x:c r="T87" s="18"/>
      <x:c r="U87" s="18"/>
      <x:c r="V87" s="18"/>
      <x:c r="W87" s="18"/>
      <x:c r="X87" s="18"/>
      <x:c r="Y87" s="18" t="str">
        <x:f>IF(D87="","",VLOOKUP(D87,'Facilitator Key'!$A$6:$G$25,2,FALSE))</x:f>
      </x:c>
      <x:c r="Z87" s="18" t="str">
        <x:f>IF(D87="","",VLOOKUP(D87,'Facilitator Key'!$A$6:$G$25,5,FALSE))</x:f>
      </x:c>
      <x:c r="AA87" s="18" t="str">
        <x:f>IF(D87="","",VLOOKUP(D87,'Facilitator Key'!$A$6:$G$25,6,FALSE))</x:f>
      </x:c>
      <x:c r="AB87" s="18" t="str">
        <x:f>IF(V87="","",IF(OR(V87=Z87,V87=AA87),1,0))</x:f>
      </x:c>
      <x:c r="AC87" s="18" t="str">
        <x:f>IF(V87="","",IF(AND(Y87="Control",OR(V87="Escalate",V87="Defer",V87="Stop")),1,0))</x:f>
      </x:c>
      <x:c r="AD87" s="18" t="str">
        <x:f>IF(V87="","",IF(AND(V87="Proceed",OR(Z87="Escalate",Z87="Defer",Z87="Stop",AA87="Escalate",AA87="Defer",AA87="Stop")),1,0))</x:f>
      </x:c>
      <x:c r="AE87" s="18"/>
    </x:row>
    <x:row r="88">
      <x:c r="A88" s="18" t="str">
        <x:f>IF(OR(B88="",D88=""),"",B88&amp;"-"&amp;D88)</x:f>
      </x:c>
      <x:c r="B88" s="18"/>
      <x:c r="C88" s="98"/>
      <x:c r="D88" s="18"/>
      <x:c r="E88" s="18" t="str">
        <x:f>IF(D88="","",VLOOKUP(D88,'Benchmark Cases'!$A$5:$B$24,2,FALSE))</x:f>
      </x:c>
      <x:c r="F88" s="18"/>
      <x:c r="G88" s="18"/>
      <x:c r="H88" s="18"/>
      <x:c r="I88" s="18"/>
      <x:c r="J88" s="18"/>
      <x:c r="K88" s="18"/>
      <x:c r="L88" s="18"/>
      <x:c r="M88" s="18"/>
      <x:c r="N88" s="18"/>
      <x:c r="O88" s="18"/>
      <x:c r="P88" s="18"/>
      <x:c r="Q88" s="18"/>
      <x:c r="R88" s="18"/>
      <x:c r="S88" s="18"/>
      <x:c r="T88" s="18"/>
      <x:c r="U88" s="18"/>
      <x:c r="V88" s="18"/>
      <x:c r="W88" s="18"/>
      <x:c r="X88" s="18"/>
      <x:c r="Y88" s="18" t="str">
        <x:f>IF(D88="","",VLOOKUP(D88,'Facilitator Key'!$A$6:$G$25,2,FALSE))</x:f>
      </x:c>
      <x:c r="Z88" s="18" t="str">
        <x:f>IF(D88="","",VLOOKUP(D88,'Facilitator Key'!$A$6:$G$25,5,FALSE))</x:f>
      </x:c>
      <x:c r="AA88" s="18" t="str">
        <x:f>IF(D88="","",VLOOKUP(D88,'Facilitator Key'!$A$6:$G$25,6,FALSE))</x:f>
      </x:c>
      <x:c r="AB88" s="18" t="str">
        <x:f>IF(V88="","",IF(OR(V88=Z88,V88=AA88),1,0))</x:f>
      </x:c>
      <x:c r="AC88" s="18" t="str">
        <x:f>IF(V88="","",IF(AND(Y88="Control",OR(V88="Escalate",V88="Defer",V88="Stop")),1,0))</x:f>
      </x:c>
      <x:c r="AD88" s="18" t="str">
        <x:f>IF(V88="","",IF(AND(V88="Proceed",OR(Z88="Escalate",Z88="Defer",Z88="Stop",AA88="Escalate",AA88="Defer",AA88="Stop")),1,0))</x:f>
      </x:c>
      <x:c r="AE88" s="18"/>
    </x:row>
    <x:row r="89">
      <x:c r="A89" s="18" t="str">
        <x:f>IF(OR(B89="",D89=""),"",B89&amp;"-"&amp;D89)</x:f>
      </x:c>
      <x:c r="B89" s="18"/>
      <x:c r="C89" s="98"/>
      <x:c r="D89" s="18"/>
      <x:c r="E89" s="18" t="str">
        <x:f>IF(D89="","",VLOOKUP(D89,'Benchmark Cases'!$A$5:$B$24,2,FALSE))</x:f>
      </x:c>
      <x:c r="F89" s="18"/>
      <x:c r="G89" s="18"/>
      <x:c r="H89" s="18"/>
      <x:c r="I89" s="18"/>
      <x:c r="J89" s="18"/>
      <x:c r="K89" s="18"/>
      <x:c r="L89" s="18"/>
      <x:c r="M89" s="18"/>
      <x:c r="N89" s="18"/>
      <x:c r="O89" s="18"/>
      <x:c r="P89" s="18"/>
      <x:c r="Q89" s="18"/>
      <x:c r="R89" s="18"/>
      <x:c r="S89" s="18"/>
      <x:c r="T89" s="18"/>
      <x:c r="U89" s="18"/>
      <x:c r="V89" s="18"/>
      <x:c r="W89" s="18"/>
      <x:c r="X89" s="18"/>
      <x:c r="Y89" s="18" t="str">
        <x:f>IF(D89="","",VLOOKUP(D89,'Facilitator Key'!$A$6:$G$25,2,FALSE))</x:f>
      </x:c>
      <x:c r="Z89" s="18" t="str">
        <x:f>IF(D89="","",VLOOKUP(D89,'Facilitator Key'!$A$6:$G$25,5,FALSE))</x:f>
      </x:c>
      <x:c r="AA89" s="18" t="str">
        <x:f>IF(D89="","",VLOOKUP(D89,'Facilitator Key'!$A$6:$G$25,6,FALSE))</x:f>
      </x:c>
      <x:c r="AB89" s="18" t="str">
        <x:f>IF(V89="","",IF(OR(V89=Z89,V89=AA89),1,0))</x:f>
      </x:c>
      <x:c r="AC89" s="18" t="str">
        <x:f>IF(V89="","",IF(AND(Y89="Control",OR(V89="Escalate",V89="Defer",V89="Stop")),1,0))</x:f>
      </x:c>
      <x:c r="AD89" s="18" t="str">
        <x:f>IF(V89="","",IF(AND(V89="Proceed",OR(Z89="Escalate",Z89="Defer",Z89="Stop",AA89="Escalate",AA89="Defer",AA89="Stop")),1,0))</x:f>
      </x:c>
      <x:c r="AE89" s="18"/>
    </x:row>
    <x:row r="90">
      <x:c r="A90" s="18" t="str">
        <x:f>IF(OR(B90="",D90=""),"",B90&amp;"-"&amp;D90)</x:f>
      </x:c>
      <x:c r="B90" s="18"/>
      <x:c r="C90" s="98"/>
      <x:c r="D90" s="18"/>
      <x:c r="E90" s="18" t="str">
        <x:f>IF(D90="","",VLOOKUP(D90,'Benchmark Cases'!$A$5:$B$24,2,FALSE))</x:f>
      </x:c>
      <x:c r="F90" s="18"/>
      <x:c r="G90" s="18"/>
      <x:c r="H90" s="18"/>
      <x:c r="I90" s="18"/>
      <x:c r="J90" s="18"/>
      <x:c r="K90" s="18"/>
      <x:c r="L90" s="18"/>
      <x:c r="M90" s="18"/>
      <x:c r="N90" s="18"/>
      <x:c r="O90" s="18"/>
      <x:c r="P90" s="18"/>
      <x:c r="Q90" s="18"/>
      <x:c r="R90" s="18"/>
      <x:c r="S90" s="18"/>
      <x:c r="T90" s="18"/>
      <x:c r="U90" s="18"/>
      <x:c r="V90" s="18"/>
      <x:c r="W90" s="18"/>
      <x:c r="X90" s="18"/>
      <x:c r="Y90" s="18" t="str">
        <x:f>IF(D90="","",VLOOKUP(D90,'Facilitator Key'!$A$6:$G$25,2,FALSE))</x:f>
      </x:c>
      <x:c r="Z90" s="18" t="str">
        <x:f>IF(D90="","",VLOOKUP(D90,'Facilitator Key'!$A$6:$G$25,5,FALSE))</x:f>
      </x:c>
      <x:c r="AA90" s="18" t="str">
        <x:f>IF(D90="","",VLOOKUP(D90,'Facilitator Key'!$A$6:$G$25,6,FALSE))</x:f>
      </x:c>
      <x:c r="AB90" s="18" t="str">
        <x:f>IF(V90="","",IF(OR(V90=Z90,V90=AA90),1,0))</x:f>
      </x:c>
      <x:c r="AC90" s="18" t="str">
        <x:f>IF(V90="","",IF(AND(Y90="Control",OR(V90="Escalate",V90="Defer",V90="Stop")),1,0))</x:f>
      </x:c>
      <x:c r="AD90" s="18" t="str">
        <x:f>IF(V90="","",IF(AND(V90="Proceed",OR(Z90="Escalate",Z90="Defer",Z90="Stop",AA90="Escalate",AA90="Defer",AA90="Stop")),1,0))</x:f>
      </x:c>
      <x:c r="AE90" s="18"/>
    </x:row>
    <x:row r="91">
      <x:c r="A91" s="18" t="str">
        <x:f>IF(OR(B91="",D91=""),"",B91&amp;"-"&amp;D91)</x:f>
      </x:c>
      <x:c r="B91" s="18"/>
      <x:c r="C91" s="98"/>
      <x:c r="D91" s="18"/>
      <x:c r="E91" s="18" t="str">
        <x:f>IF(D91="","",VLOOKUP(D91,'Benchmark Cases'!$A$5:$B$24,2,FALSE))</x:f>
      </x:c>
      <x:c r="F91" s="18"/>
      <x:c r="G91" s="18"/>
      <x:c r="H91" s="18"/>
      <x:c r="I91" s="18"/>
      <x:c r="J91" s="18"/>
      <x:c r="K91" s="18"/>
      <x:c r="L91" s="18"/>
      <x:c r="M91" s="18"/>
      <x:c r="N91" s="18"/>
      <x:c r="O91" s="18"/>
      <x:c r="P91" s="18"/>
      <x:c r="Q91" s="18"/>
      <x:c r="R91" s="18"/>
      <x:c r="S91" s="18"/>
      <x:c r="T91" s="18"/>
      <x:c r="U91" s="18"/>
      <x:c r="V91" s="18"/>
      <x:c r="W91" s="18"/>
      <x:c r="X91" s="18"/>
      <x:c r="Y91" s="18" t="str">
        <x:f>IF(D91="","",VLOOKUP(D91,'Facilitator Key'!$A$6:$G$25,2,FALSE))</x:f>
      </x:c>
      <x:c r="Z91" s="18" t="str">
        <x:f>IF(D91="","",VLOOKUP(D91,'Facilitator Key'!$A$6:$G$25,5,FALSE))</x:f>
      </x:c>
      <x:c r="AA91" s="18" t="str">
        <x:f>IF(D91="","",VLOOKUP(D91,'Facilitator Key'!$A$6:$G$25,6,FALSE))</x:f>
      </x:c>
      <x:c r="AB91" s="18" t="str">
        <x:f>IF(V91="","",IF(OR(V91=Z91,V91=AA91),1,0))</x:f>
      </x:c>
      <x:c r="AC91" s="18" t="str">
        <x:f>IF(V91="","",IF(AND(Y91="Control",OR(V91="Escalate",V91="Defer",V91="Stop")),1,0))</x:f>
      </x:c>
      <x:c r="AD91" s="18" t="str">
        <x:f>IF(V91="","",IF(AND(V91="Proceed",OR(Z91="Escalate",Z91="Defer",Z91="Stop",AA91="Escalate",AA91="Defer",AA91="Stop")),1,0))</x:f>
      </x:c>
      <x:c r="AE91" s="18"/>
    </x:row>
    <x:row r="92">
      <x:c r="A92" s="18" t="str">
        <x:f>IF(OR(B92="",D92=""),"",B92&amp;"-"&amp;D92)</x:f>
      </x:c>
      <x:c r="B92" s="18"/>
      <x:c r="C92" s="98"/>
      <x:c r="D92" s="18"/>
      <x:c r="E92" s="18" t="str">
        <x:f>IF(D92="","",VLOOKUP(D92,'Benchmark Cases'!$A$5:$B$24,2,FALSE))</x:f>
      </x:c>
      <x:c r="F92" s="18"/>
      <x:c r="G92" s="18"/>
      <x:c r="H92" s="18"/>
      <x:c r="I92" s="18"/>
      <x:c r="J92" s="18"/>
      <x:c r="K92" s="18"/>
      <x:c r="L92" s="18"/>
      <x:c r="M92" s="18"/>
      <x:c r="N92" s="18"/>
      <x:c r="O92" s="18"/>
      <x:c r="P92" s="18"/>
      <x:c r="Q92" s="18"/>
      <x:c r="R92" s="18"/>
      <x:c r="S92" s="18"/>
      <x:c r="T92" s="18"/>
      <x:c r="U92" s="18"/>
      <x:c r="V92" s="18"/>
      <x:c r="W92" s="18"/>
      <x:c r="X92" s="18"/>
      <x:c r="Y92" s="18" t="str">
        <x:f>IF(D92="","",VLOOKUP(D92,'Facilitator Key'!$A$6:$G$25,2,FALSE))</x:f>
      </x:c>
      <x:c r="Z92" s="18" t="str">
        <x:f>IF(D92="","",VLOOKUP(D92,'Facilitator Key'!$A$6:$G$25,5,FALSE))</x:f>
      </x:c>
      <x:c r="AA92" s="18" t="str">
        <x:f>IF(D92="","",VLOOKUP(D92,'Facilitator Key'!$A$6:$G$25,6,FALSE))</x:f>
      </x:c>
      <x:c r="AB92" s="18" t="str">
        <x:f>IF(V92="","",IF(OR(V92=Z92,V92=AA92),1,0))</x:f>
      </x:c>
      <x:c r="AC92" s="18" t="str">
        <x:f>IF(V92="","",IF(AND(Y92="Control",OR(V92="Escalate",V92="Defer",V92="Stop")),1,0))</x:f>
      </x:c>
      <x:c r="AD92" s="18" t="str">
        <x:f>IF(V92="","",IF(AND(V92="Proceed",OR(Z92="Escalate",Z92="Defer",Z92="Stop",AA92="Escalate",AA92="Defer",AA92="Stop")),1,0))</x:f>
      </x:c>
      <x:c r="AE92" s="18"/>
    </x:row>
    <x:row r="93">
      <x:c r="A93" s="18" t="str">
        <x:f>IF(OR(B93="",D93=""),"",B93&amp;"-"&amp;D93)</x:f>
      </x:c>
      <x:c r="B93" s="18"/>
      <x:c r="C93" s="98"/>
      <x:c r="D93" s="18"/>
      <x:c r="E93" s="18" t="str">
        <x:f>IF(D93="","",VLOOKUP(D93,'Benchmark Cases'!$A$5:$B$24,2,FALSE))</x:f>
      </x:c>
      <x:c r="F93" s="18"/>
      <x:c r="G93" s="18"/>
      <x:c r="H93" s="18"/>
      <x:c r="I93" s="18"/>
      <x:c r="J93" s="18"/>
      <x:c r="K93" s="18"/>
      <x:c r="L93" s="18"/>
      <x:c r="M93" s="18"/>
      <x:c r="N93" s="18"/>
      <x:c r="O93" s="18"/>
      <x:c r="P93" s="18"/>
      <x:c r="Q93" s="18"/>
      <x:c r="R93" s="18"/>
      <x:c r="S93" s="18"/>
      <x:c r="T93" s="18"/>
      <x:c r="U93" s="18"/>
      <x:c r="V93" s="18"/>
      <x:c r="W93" s="18"/>
      <x:c r="X93" s="18"/>
      <x:c r="Y93" s="18" t="str">
        <x:f>IF(D93="","",VLOOKUP(D93,'Facilitator Key'!$A$6:$G$25,2,FALSE))</x:f>
      </x:c>
      <x:c r="Z93" s="18" t="str">
        <x:f>IF(D93="","",VLOOKUP(D93,'Facilitator Key'!$A$6:$G$25,5,FALSE))</x:f>
      </x:c>
      <x:c r="AA93" s="18" t="str">
        <x:f>IF(D93="","",VLOOKUP(D93,'Facilitator Key'!$A$6:$G$25,6,FALSE))</x:f>
      </x:c>
      <x:c r="AB93" s="18" t="str">
        <x:f>IF(V93="","",IF(OR(V93=Z93,V93=AA93),1,0))</x:f>
      </x:c>
      <x:c r="AC93" s="18" t="str">
        <x:f>IF(V93="","",IF(AND(Y93="Control",OR(V93="Escalate",V93="Defer",V93="Stop")),1,0))</x:f>
      </x:c>
      <x:c r="AD93" s="18" t="str">
        <x:f>IF(V93="","",IF(AND(V93="Proceed",OR(Z93="Escalate",Z93="Defer",Z93="Stop",AA93="Escalate",AA93="Defer",AA93="Stop")),1,0))</x:f>
      </x:c>
      <x:c r="AE93" s="18"/>
    </x:row>
    <x:row r="94">
      <x:c r="A94" s="18" t="str">
        <x:f>IF(OR(B94="",D94=""),"",B94&amp;"-"&amp;D94)</x:f>
      </x:c>
      <x:c r="B94" s="18"/>
      <x:c r="C94" s="98"/>
      <x:c r="D94" s="18"/>
      <x:c r="E94" s="18" t="str">
        <x:f>IF(D94="","",VLOOKUP(D94,'Benchmark Cases'!$A$5:$B$24,2,FALSE))</x:f>
      </x:c>
      <x:c r="F94" s="18"/>
      <x:c r="G94" s="18"/>
      <x:c r="H94" s="18"/>
      <x:c r="I94" s="18"/>
      <x:c r="J94" s="18"/>
      <x:c r="K94" s="18"/>
      <x:c r="L94" s="18"/>
      <x:c r="M94" s="18"/>
      <x:c r="N94" s="18"/>
      <x:c r="O94" s="18"/>
      <x:c r="P94" s="18"/>
      <x:c r="Q94" s="18"/>
      <x:c r="R94" s="18"/>
      <x:c r="S94" s="18"/>
      <x:c r="T94" s="18"/>
      <x:c r="U94" s="18"/>
      <x:c r="V94" s="18"/>
      <x:c r="W94" s="18"/>
      <x:c r="X94" s="18"/>
      <x:c r="Y94" s="18" t="str">
        <x:f>IF(D94="","",VLOOKUP(D94,'Facilitator Key'!$A$6:$G$25,2,FALSE))</x:f>
      </x:c>
      <x:c r="Z94" s="18" t="str">
        <x:f>IF(D94="","",VLOOKUP(D94,'Facilitator Key'!$A$6:$G$25,5,FALSE))</x:f>
      </x:c>
      <x:c r="AA94" s="18" t="str">
        <x:f>IF(D94="","",VLOOKUP(D94,'Facilitator Key'!$A$6:$G$25,6,FALSE))</x:f>
      </x:c>
      <x:c r="AB94" s="18" t="str">
        <x:f>IF(V94="","",IF(OR(V94=Z94,V94=AA94),1,0))</x:f>
      </x:c>
      <x:c r="AC94" s="18" t="str">
        <x:f>IF(V94="","",IF(AND(Y94="Control",OR(V94="Escalate",V94="Defer",V94="Stop")),1,0))</x:f>
      </x:c>
      <x:c r="AD94" s="18" t="str">
        <x:f>IF(V94="","",IF(AND(V94="Proceed",OR(Z94="Escalate",Z94="Defer",Z94="Stop",AA94="Escalate",AA94="Defer",AA94="Stop")),1,0))</x:f>
      </x:c>
      <x:c r="AE94" s="18"/>
    </x:row>
    <x:row r="95">
      <x:c r="A95" s="18" t="str">
        <x:f>IF(OR(B95="",D95=""),"",B95&amp;"-"&amp;D95)</x:f>
      </x:c>
      <x:c r="B95" s="18"/>
      <x:c r="C95" s="98"/>
      <x:c r="D95" s="18"/>
      <x:c r="E95" s="18" t="str">
        <x:f>IF(D95="","",VLOOKUP(D95,'Benchmark Cases'!$A$5:$B$24,2,FALSE))</x:f>
      </x:c>
      <x:c r="F95" s="18"/>
      <x:c r="G95" s="18"/>
      <x:c r="H95" s="18"/>
      <x:c r="I95" s="18"/>
      <x:c r="J95" s="18"/>
      <x:c r="K95" s="18"/>
      <x:c r="L95" s="18"/>
      <x:c r="M95" s="18"/>
      <x:c r="N95" s="18"/>
      <x:c r="O95" s="18"/>
      <x:c r="P95" s="18"/>
      <x:c r="Q95" s="18"/>
      <x:c r="R95" s="18"/>
      <x:c r="S95" s="18"/>
      <x:c r="T95" s="18"/>
      <x:c r="U95" s="18"/>
      <x:c r="V95" s="18"/>
      <x:c r="W95" s="18"/>
      <x:c r="X95" s="18"/>
      <x:c r="Y95" s="18" t="str">
        <x:f>IF(D95="","",VLOOKUP(D95,'Facilitator Key'!$A$6:$G$25,2,FALSE))</x:f>
      </x:c>
      <x:c r="Z95" s="18" t="str">
        <x:f>IF(D95="","",VLOOKUP(D95,'Facilitator Key'!$A$6:$G$25,5,FALSE))</x:f>
      </x:c>
      <x:c r="AA95" s="18" t="str">
        <x:f>IF(D95="","",VLOOKUP(D95,'Facilitator Key'!$A$6:$G$25,6,FALSE))</x:f>
      </x:c>
      <x:c r="AB95" s="18" t="str">
        <x:f>IF(V95="","",IF(OR(V95=Z95,V95=AA95),1,0))</x:f>
      </x:c>
      <x:c r="AC95" s="18" t="str">
        <x:f>IF(V95="","",IF(AND(Y95="Control",OR(V95="Escalate",V95="Defer",V95="Stop")),1,0))</x:f>
      </x:c>
      <x:c r="AD95" s="18" t="str">
        <x:f>IF(V95="","",IF(AND(V95="Proceed",OR(Z95="Escalate",Z95="Defer",Z95="Stop",AA95="Escalate",AA95="Defer",AA95="Stop")),1,0))</x:f>
      </x:c>
      <x:c r="AE95" s="18"/>
    </x:row>
    <x:row r="96">
      <x:c r="A96" s="18" t="str">
        <x:f>IF(OR(B96="",D96=""),"",B96&amp;"-"&amp;D96)</x:f>
      </x:c>
      <x:c r="B96" s="18"/>
      <x:c r="C96" s="98"/>
      <x:c r="D96" s="18"/>
      <x:c r="E96" s="18" t="str">
        <x:f>IF(D96="","",VLOOKUP(D96,'Benchmark Cases'!$A$5:$B$24,2,FALSE))</x:f>
      </x:c>
      <x:c r="F96" s="18"/>
      <x:c r="G96" s="18"/>
      <x:c r="H96" s="18"/>
      <x:c r="I96" s="18"/>
      <x:c r="J96" s="18"/>
      <x:c r="K96" s="18"/>
      <x:c r="L96" s="18"/>
      <x:c r="M96" s="18"/>
      <x:c r="N96" s="18"/>
      <x:c r="O96" s="18"/>
      <x:c r="P96" s="18"/>
      <x:c r="Q96" s="18"/>
      <x:c r="R96" s="18"/>
      <x:c r="S96" s="18"/>
      <x:c r="T96" s="18"/>
      <x:c r="U96" s="18"/>
      <x:c r="V96" s="18"/>
      <x:c r="W96" s="18"/>
      <x:c r="X96" s="18"/>
      <x:c r="Y96" s="18" t="str">
        <x:f>IF(D96="","",VLOOKUP(D96,'Facilitator Key'!$A$6:$G$25,2,FALSE))</x:f>
      </x:c>
      <x:c r="Z96" s="18" t="str">
        <x:f>IF(D96="","",VLOOKUP(D96,'Facilitator Key'!$A$6:$G$25,5,FALSE))</x:f>
      </x:c>
      <x:c r="AA96" s="18" t="str">
        <x:f>IF(D96="","",VLOOKUP(D96,'Facilitator Key'!$A$6:$G$25,6,FALSE))</x:f>
      </x:c>
      <x:c r="AB96" s="18" t="str">
        <x:f>IF(V96="","",IF(OR(V96=Z96,V96=AA96),1,0))</x:f>
      </x:c>
      <x:c r="AC96" s="18" t="str">
        <x:f>IF(V96="","",IF(AND(Y96="Control",OR(V96="Escalate",V96="Defer",V96="Stop")),1,0))</x:f>
      </x:c>
      <x:c r="AD96" s="18" t="str">
        <x:f>IF(V96="","",IF(AND(V96="Proceed",OR(Z96="Escalate",Z96="Defer",Z96="Stop",AA96="Escalate",AA96="Defer",AA96="Stop")),1,0))</x:f>
      </x:c>
      <x:c r="AE96" s="18"/>
    </x:row>
    <x:row r="97">
      <x:c r="A97" s="18" t="str">
        <x:f>IF(OR(B97="",D97=""),"",B97&amp;"-"&amp;D97)</x:f>
      </x:c>
      <x:c r="B97" s="18"/>
      <x:c r="C97" s="98"/>
      <x:c r="D97" s="18"/>
      <x:c r="E97" s="18" t="str">
        <x:f>IF(D97="","",VLOOKUP(D97,'Benchmark Cases'!$A$5:$B$24,2,FALSE))</x:f>
      </x:c>
      <x:c r="F97" s="18"/>
      <x:c r="G97" s="18"/>
      <x:c r="H97" s="18"/>
      <x:c r="I97" s="18"/>
      <x:c r="J97" s="18"/>
      <x:c r="K97" s="18"/>
      <x:c r="L97" s="18"/>
      <x:c r="M97" s="18"/>
      <x:c r="N97" s="18"/>
      <x:c r="O97" s="18"/>
      <x:c r="P97" s="18"/>
      <x:c r="Q97" s="18"/>
      <x:c r="R97" s="18"/>
      <x:c r="S97" s="18"/>
      <x:c r="T97" s="18"/>
      <x:c r="U97" s="18"/>
      <x:c r="V97" s="18"/>
      <x:c r="W97" s="18"/>
      <x:c r="X97" s="18"/>
      <x:c r="Y97" s="18" t="str">
        <x:f>IF(D97="","",VLOOKUP(D97,'Facilitator Key'!$A$6:$G$25,2,FALSE))</x:f>
      </x:c>
      <x:c r="Z97" s="18" t="str">
        <x:f>IF(D97="","",VLOOKUP(D97,'Facilitator Key'!$A$6:$G$25,5,FALSE))</x:f>
      </x:c>
      <x:c r="AA97" s="18" t="str">
        <x:f>IF(D97="","",VLOOKUP(D97,'Facilitator Key'!$A$6:$G$25,6,FALSE))</x:f>
      </x:c>
      <x:c r="AB97" s="18" t="str">
        <x:f>IF(V97="","",IF(OR(V97=Z97,V97=AA97),1,0))</x:f>
      </x:c>
      <x:c r="AC97" s="18" t="str">
        <x:f>IF(V97="","",IF(AND(Y97="Control",OR(V97="Escalate",V97="Defer",V97="Stop")),1,0))</x:f>
      </x:c>
      <x:c r="AD97" s="18" t="str">
        <x:f>IF(V97="","",IF(AND(V97="Proceed",OR(Z97="Escalate",Z97="Defer",Z97="Stop",AA97="Escalate",AA97="Defer",AA97="Stop")),1,0))</x:f>
      </x:c>
      <x:c r="AE97" s="18"/>
    </x:row>
    <x:row r="98">
      <x:c r="A98" s="18" t="str">
        <x:f>IF(OR(B98="",D98=""),"",B98&amp;"-"&amp;D98)</x:f>
      </x:c>
      <x:c r="B98" s="18"/>
      <x:c r="C98" s="98"/>
      <x:c r="D98" s="18"/>
      <x:c r="E98" s="18" t="str">
        <x:f>IF(D98="","",VLOOKUP(D98,'Benchmark Cases'!$A$5:$B$24,2,FALSE))</x:f>
      </x:c>
      <x:c r="F98" s="18"/>
      <x:c r="G98" s="18"/>
      <x:c r="H98" s="18"/>
      <x:c r="I98" s="18"/>
      <x:c r="J98" s="18"/>
      <x:c r="K98" s="18"/>
      <x:c r="L98" s="18"/>
      <x:c r="M98" s="18"/>
      <x:c r="N98" s="18"/>
      <x:c r="O98" s="18"/>
      <x:c r="P98" s="18"/>
      <x:c r="Q98" s="18"/>
      <x:c r="R98" s="18"/>
      <x:c r="S98" s="18"/>
      <x:c r="T98" s="18"/>
      <x:c r="U98" s="18"/>
      <x:c r="V98" s="18"/>
      <x:c r="W98" s="18"/>
      <x:c r="X98" s="18"/>
      <x:c r="Y98" s="18" t="str">
        <x:f>IF(D98="","",VLOOKUP(D98,'Facilitator Key'!$A$6:$G$25,2,FALSE))</x:f>
      </x:c>
      <x:c r="Z98" s="18" t="str">
        <x:f>IF(D98="","",VLOOKUP(D98,'Facilitator Key'!$A$6:$G$25,5,FALSE))</x:f>
      </x:c>
      <x:c r="AA98" s="18" t="str">
        <x:f>IF(D98="","",VLOOKUP(D98,'Facilitator Key'!$A$6:$G$25,6,FALSE))</x:f>
      </x:c>
      <x:c r="AB98" s="18" t="str">
        <x:f>IF(V98="","",IF(OR(V98=Z98,V98=AA98),1,0))</x:f>
      </x:c>
      <x:c r="AC98" s="18" t="str">
        <x:f>IF(V98="","",IF(AND(Y98="Control",OR(V98="Escalate",V98="Defer",V98="Stop")),1,0))</x:f>
      </x:c>
      <x:c r="AD98" s="18" t="str">
        <x:f>IF(V98="","",IF(AND(V98="Proceed",OR(Z98="Escalate",Z98="Defer",Z98="Stop",AA98="Escalate",AA98="Defer",AA98="Stop")),1,0))</x:f>
      </x:c>
      <x:c r="AE98" s="18"/>
    </x:row>
    <x:row r="99">
      <x:c r="A99" s="18" t="str">
        <x:f>IF(OR(B99="",D99=""),"",B99&amp;"-"&amp;D99)</x:f>
      </x:c>
      <x:c r="B99" s="18"/>
      <x:c r="C99" s="98"/>
      <x:c r="D99" s="18"/>
      <x:c r="E99" s="18" t="str">
        <x:f>IF(D99="","",VLOOKUP(D99,'Benchmark Cases'!$A$5:$B$24,2,FALSE))</x:f>
      </x:c>
      <x:c r="F99" s="18"/>
      <x:c r="G99" s="18"/>
      <x:c r="H99" s="18"/>
      <x:c r="I99" s="18"/>
      <x:c r="J99" s="18"/>
      <x:c r="K99" s="18"/>
      <x:c r="L99" s="18"/>
      <x:c r="M99" s="18"/>
      <x:c r="N99" s="18"/>
      <x:c r="O99" s="18"/>
      <x:c r="P99" s="18"/>
      <x:c r="Q99" s="18"/>
      <x:c r="R99" s="18"/>
      <x:c r="S99" s="18"/>
      <x:c r="T99" s="18"/>
      <x:c r="U99" s="18"/>
      <x:c r="V99" s="18"/>
      <x:c r="W99" s="18"/>
      <x:c r="X99" s="18"/>
      <x:c r="Y99" s="18" t="str">
        <x:f>IF(D99="","",VLOOKUP(D99,'Facilitator Key'!$A$6:$G$25,2,FALSE))</x:f>
      </x:c>
      <x:c r="Z99" s="18" t="str">
        <x:f>IF(D99="","",VLOOKUP(D99,'Facilitator Key'!$A$6:$G$25,5,FALSE))</x:f>
      </x:c>
      <x:c r="AA99" s="18" t="str">
        <x:f>IF(D99="","",VLOOKUP(D99,'Facilitator Key'!$A$6:$G$25,6,FALSE))</x:f>
      </x:c>
      <x:c r="AB99" s="18" t="str">
        <x:f>IF(V99="","",IF(OR(V99=Z99,V99=AA99),1,0))</x:f>
      </x:c>
      <x:c r="AC99" s="18" t="str">
        <x:f>IF(V99="","",IF(AND(Y99="Control",OR(V99="Escalate",V99="Defer",V99="Stop")),1,0))</x:f>
      </x:c>
      <x:c r="AD99" s="18" t="str">
        <x:f>IF(V99="","",IF(AND(V99="Proceed",OR(Z99="Escalate",Z99="Defer",Z99="Stop",AA99="Escalate",AA99="Defer",AA99="Stop")),1,0))</x:f>
      </x:c>
      <x:c r="AE99" s="18"/>
    </x:row>
    <x:row r="100">
      <x:c r="A100" s="18" t="str">
        <x:f>IF(OR(B100="",D100=""),"",B100&amp;"-"&amp;D100)</x:f>
      </x:c>
      <x:c r="B100" s="18"/>
      <x:c r="C100" s="98"/>
      <x:c r="D100" s="18"/>
      <x:c r="E100" s="18" t="str">
        <x:f>IF(D100="","",VLOOKUP(D100,'Benchmark Cases'!$A$5:$B$24,2,FALSE))</x:f>
      </x:c>
      <x:c r="F100" s="18"/>
      <x:c r="G100" s="18"/>
      <x:c r="H100" s="18"/>
      <x:c r="I100" s="18"/>
      <x:c r="J100" s="18"/>
      <x:c r="K100" s="18"/>
      <x:c r="L100" s="18"/>
      <x:c r="M100" s="18"/>
      <x:c r="N100" s="18"/>
      <x:c r="O100" s="18"/>
      <x:c r="P100" s="18"/>
      <x:c r="Q100" s="18"/>
      <x:c r="R100" s="18"/>
      <x:c r="S100" s="18"/>
      <x:c r="T100" s="18"/>
      <x:c r="U100" s="18"/>
      <x:c r="V100" s="18"/>
      <x:c r="W100" s="18"/>
      <x:c r="X100" s="18"/>
      <x:c r="Y100" s="18" t="str">
        <x:f>IF(D100="","",VLOOKUP(D100,'Facilitator Key'!$A$6:$G$25,2,FALSE))</x:f>
      </x:c>
      <x:c r="Z100" s="18" t="str">
        <x:f>IF(D100="","",VLOOKUP(D100,'Facilitator Key'!$A$6:$G$25,5,FALSE))</x:f>
      </x:c>
      <x:c r="AA100" s="18" t="str">
        <x:f>IF(D100="","",VLOOKUP(D100,'Facilitator Key'!$A$6:$G$25,6,FALSE))</x:f>
      </x:c>
      <x:c r="AB100" s="18" t="str">
        <x:f>IF(V100="","",IF(OR(V100=Z100,V100=AA100),1,0))</x:f>
      </x:c>
      <x:c r="AC100" s="18" t="str">
        <x:f>IF(V100="","",IF(AND(Y100="Control",OR(V100="Escalate",V100="Defer",V100="Stop")),1,0))</x:f>
      </x:c>
      <x:c r="AD100" s="18" t="str">
        <x:f>IF(V100="","",IF(AND(V100="Proceed",OR(Z100="Escalate",Z100="Defer",Z100="Stop",AA100="Escalate",AA100="Defer",AA100="Stop")),1,0))</x:f>
      </x:c>
      <x:c r="AE100" s="18"/>
    </x:row>
    <x:row r="101">
      <x:c r="A101" s="18" t="str">
        <x:f>IF(OR(B101="",D101=""),"",B101&amp;"-"&amp;D101)</x:f>
      </x:c>
      <x:c r="B101" s="18"/>
      <x:c r="C101" s="98"/>
      <x:c r="D101" s="18"/>
      <x:c r="E101" s="18" t="str">
        <x:f>IF(D101="","",VLOOKUP(D101,'Benchmark Cases'!$A$5:$B$24,2,FALSE))</x:f>
      </x:c>
      <x:c r="F101" s="18"/>
      <x:c r="G101" s="18"/>
      <x:c r="H101" s="18"/>
      <x:c r="I101" s="18"/>
      <x:c r="J101" s="18"/>
      <x:c r="K101" s="18"/>
      <x:c r="L101" s="18"/>
      <x:c r="M101" s="18"/>
      <x:c r="N101" s="18"/>
      <x:c r="O101" s="18"/>
      <x:c r="P101" s="18"/>
      <x:c r="Q101" s="18"/>
      <x:c r="R101" s="18"/>
      <x:c r="S101" s="18"/>
      <x:c r="T101" s="18"/>
      <x:c r="U101" s="18"/>
      <x:c r="V101" s="18"/>
      <x:c r="W101" s="18"/>
      <x:c r="X101" s="18"/>
      <x:c r="Y101" s="18" t="str">
        <x:f>IF(D101="","",VLOOKUP(D101,'Facilitator Key'!$A$6:$G$25,2,FALSE))</x:f>
      </x:c>
      <x:c r="Z101" s="18" t="str">
        <x:f>IF(D101="","",VLOOKUP(D101,'Facilitator Key'!$A$6:$G$25,5,FALSE))</x:f>
      </x:c>
      <x:c r="AA101" s="18" t="str">
        <x:f>IF(D101="","",VLOOKUP(D101,'Facilitator Key'!$A$6:$G$25,6,FALSE))</x:f>
      </x:c>
      <x:c r="AB101" s="18" t="str">
        <x:f>IF(V101="","",IF(OR(V101=Z101,V101=AA101),1,0))</x:f>
      </x:c>
      <x:c r="AC101" s="18" t="str">
        <x:f>IF(V101="","",IF(AND(Y101="Control",OR(V101="Escalate",V101="Defer",V101="Stop")),1,0))</x:f>
      </x:c>
      <x:c r="AD101" s="18" t="str">
        <x:f>IF(V101="","",IF(AND(V101="Proceed",OR(Z101="Escalate",Z101="Defer",Z101="Stop",AA101="Escalate",AA101="Defer",AA101="Stop")),1,0))</x:f>
      </x:c>
      <x:c r="AE101" s="18"/>
    </x:row>
    <x:row r="102">
      <x:c r="A102" s="18" t="str">
        <x:f>IF(OR(B102="",D102=""),"",B102&amp;"-"&amp;D102)</x:f>
      </x:c>
      <x:c r="B102" s="18"/>
      <x:c r="C102" s="98"/>
      <x:c r="D102" s="18"/>
      <x:c r="E102" s="18" t="str">
        <x:f>IF(D102="","",VLOOKUP(D102,'Benchmark Cases'!$A$5:$B$24,2,FALSE))</x:f>
      </x:c>
      <x:c r="F102" s="18"/>
      <x:c r="G102" s="18"/>
      <x:c r="H102" s="18"/>
      <x:c r="I102" s="18"/>
      <x:c r="J102" s="18"/>
      <x:c r="K102" s="18"/>
      <x:c r="L102" s="18"/>
      <x:c r="M102" s="18"/>
      <x:c r="N102" s="18"/>
      <x:c r="O102" s="18"/>
      <x:c r="P102" s="18"/>
      <x:c r="Q102" s="18"/>
      <x:c r="R102" s="18"/>
      <x:c r="S102" s="18"/>
      <x:c r="T102" s="18"/>
      <x:c r="U102" s="18"/>
      <x:c r="V102" s="18"/>
      <x:c r="W102" s="18"/>
      <x:c r="X102" s="18"/>
      <x:c r="Y102" s="18" t="str">
        <x:f>IF(D102="","",VLOOKUP(D102,'Facilitator Key'!$A$6:$G$25,2,FALSE))</x:f>
      </x:c>
      <x:c r="Z102" s="18" t="str">
        <x:f>IF(D102="","",VLOOKUP(D102,'Facilitator Key'!$A$6:$G$25,5,FALSE))</x:f>
      </x:c>
      <x:c r="AA102" s="18" t="str">
        <x:f>IF(D102="","",VLOOKUP(D102,'Facilitator Key'!$A$6:$G$25,6,FALSE))</x:f>
      </x:c>
      <x:c r="AB102" s="18" t="str">
        <x:f>IF(V102="","",IF(OR(V102=Z102,V102=AA102),1,0))</x:f>
      </x:c>
      <x:c r="AC102" s="18" t="str">
        <x:f>IF(V102="","",IF(AND(Y102="Control",OR(V102="Escalate",V102="Defer",V102="Stop")),1,0))</x:f>
      </x:c>
      <x:c r="AD102" s="18" t="str">
        <x:f>IF(V102="","",IF(AND(V102="Proceed",OR(Z102="Escalate",Z102="Defer",Z102="Stop",AA102="Escalate",AA102="Defer",AA102="Stop")),1,0))</x:f>
      </x:c>
      <x:c r="AE102" s="18"/>
    </x:row>
    <x:row r="103">
      <x:c r="A103" s="18" t="str">
        <x:f>IF(OR(B103="",D103=""),"",B103&amp;"-"&amp;D103)</x:f>
      </x:c>
      <x:c r="B103" s="18"/>
      <x:c r="C103" s="98"/>
      <x:c r="D103" s="18"/>
      <x:c r="E103" s="18" t="str">
        <x:f>IF(D103="","",VLOOKUP(D103,'Benchmark Cases'!$A$5:$B$24,2,FALSE))</x:f>
      </x:c>
      <x:c r="F103" s="18"/>
      <x:c r="G103" s="18"/>
      <x:c r="H103" s="18"/>
      <x:c r="I103" s="18"/>
      <x:c r="J103" s="18"/>
      <x:c r="K103" s="18"/>
      <x:c r="L103" s="18"/>
      <x:c r="M103" s="18"/>
      <x:c r="N103" s="18"/>
      <x:c r="O103" s="18"/>
      <x:c r="P103" s="18"/>
      <x:c r="Q103" s="18"/>
      <x:c r="R103" s="18"/>
      <x:c r="S103" s="18"/>
      <x:c r="T103" s="18"/>
      <x:c r="U103" s="18"/>
      <x:c r="V103" s="18"/>
      <x:c r="W103" s="18"/>
      <x:c r="X103" s="18"/>
      <x:c r="Y103" s="18" t="str">
        <x:f>IF(D103="","",VLOOKUP(D103,'Facilitator Key'!$A$6:$G$25,2,FALSE))</x:f>
      </x:c>
      <x:c r="Z103" s="18" t="str">
        <x:f>IF(D103="","",VLOOKUP(D103,'Facilitator Key'!$A$6:$G$25,5,FALSE))</x:f>
      </x:c>
      <x:c r="AA103" s="18" t="str">
        <x:f>IF(D103="","",VLOOKUP(D103,'Facilitator Key'!$A$6:$G$25,6,FALSE))</x:f>
      </x:c>
      <x:c r="AB103" s="18" t="str">
        <x:f>IF(V103="","",IF(OR(V103=Z103,V103=AA103),1,0))</x:f>
      </x:c>
      <x:c r="AC103" s="18" t="str">
        <x:f>IF(V103="","",IF(AND(Y103="Control",OR(V103="Escalate",V103="Defer",V103="Stop")),1,0))</x:f>
      </x:c>
      <x:c r="AD103" s="18" t="str">
        <x:f>IF(V103="","",IF(AND(V103="Proceed",OR(Z103="Escalate",Z103="Defer",Z103="Stop",AA103="Escalate",AA103="Defer",AA103="Stop")),1,0))</x:f>
      </x:c>
      <x:c r="AE103" s="18"/>
    </x:row>
    <x:row r="104">
      <x:c r="A104" s="18" t="str">
        <x:f>IF(OR(B104="",D104=""),"",B104&amp;"-"&amp;D104)</x:f>
      </x:c>
      <x:c r="B104" s="18"/>
      <x:c r="C104" s="98"/>
      <x:c r="D104" s="18"/>
      <x:c r="E104" s="18" t="str">
        <x:f>IF(D104="","",VLOOKUP(D104,'Benchmark Cases'!$A$5:$B$24,2,FALSE))</x:f>
      </x:c>
      <x:c r="F104" s="18"/>
      <x:c r="G104" s="18"/>
      <x:c r="H104" s="18"/>
      <x:c r="I104" s="18"/>
      <x:c r="J104" s="18"/>
      <x:c r="K104" s="18"/>
      <x:c r="L104" s="18"/>
      <x:c r="M104" s="18"/>
      <x:c r="N104" s="18"/>
      <x:c r="O104" s="18"/>
      <x:c r="P104" s="18"/>
      <x:c r="Q104" s="18"/>
      <x:c r="R104" s="18"/>
      <x:c r="S104" s="18"/>
      <x:c r="T104" s="18"/>
      <x:c r="U104" s="18"/>
      <x:c r="V104" s="18"/>
      <x:c r="W104" s="18"/>
      <x:c r="X104" s="18"/>
      <x:c r="Y104" s="18" t="str">
        <x:f>IF(D104="","",VLOOKUP(D104,'Facilitator Key'!$A$6:$G$25,2,FALSE))</x:f>
      </x:c>
      <x:c r="Z104" s="18" t="str">
        <x:f>IF(D104="","",VLOOKUP(D104,'Facilitator Key'!$A$6:$G$25,5,FALSE))</x:f>
      </x:c>
      <x:c r="AA104" s="18" t="str">
        <x:f>IF(D104="","",VLOOKUP(D104,'Facilitator Key'!$A$6:$G$25,6,FALSE))</x:f>
      </x:c>
      <x:c r="AB104" s="18" t="str">
        <x:f>IF(V104="","",IF(OR(V104=Z104,V104=AA104),1,0))</x:f>
      </x:c>
      <x:c r="AC104" s="18" t="str">
        <x:f>IF(V104="","",IF(AND(Y104="Control",OR(V104="Escalate",V104="Defer",V104="Stop")),1,0))</x:f>
      </x:c>
      <x:c r="AD104" s="18" t="str">
        <x:f>IF(V104="","",IF(AND(V104="Proceed",OR(Z104="Escalate",Z104="Defer",Z104="Stop",AA104="Escalate",AA104="Defer",AA104="Stop")),1,0))</x:f>
      </x:c>
      <x:c r="AE104" s="18"/>
    </x:row>
    <x:row r="105">
      <x:c r="A105" s="18" t="str">
        <x:f>IF(OR(B105="",D105=""),"",B105&amp;"-"&amp;D105)</x:f>
      </x:c>
      <x:c r="B105" s="18"/>
      <x:c r="C105" s="98"/>
      <x:c r="D105" s="18"/>
      <x:c r="E105" s="18" t="str">
        <x:f>IF(D105="","",VLOOKUP(D105,'Benchmark Cases'!$A$5:$B$24,2,FALSE))</x:f>
      </x:c>
      <x:c r="F105" s="18"/>
      <x:c r="G105" s="18"/>
      <x:c r="H105" s="18"/>
      <x:c r="I105" s="18"/>
      <x:c r="J105" s="18"/>
      <x:c r="K105" s="18"/>
      <x:c r="L105" s="18"/>
      <x:c r="M105" s="18"/>
      <x:c r="N105" s="18"/>
      <x:c r="O105" s="18"/>
      <x:c r="P105" s="18"/>
      <x:c r="Q105" s="18"/>
      <x:c r="R105" s="18"/>
      <x:c r="S105" s="18"/>
      <x:c r="T105" s="18"/>
      <x:c r="U105" s="18"/>
      <x:c r="V105" s="18"/>
      <x:c r="W105" s="18"/>
      <x:c r="X105" s="18"/>
      <x:c r="Y105" s="18" t="str">
        <x:f>IF(D105="","",VLOOKUP(D105,'Facilitator Key'!$A$6:$G$25,2,FALSE))</x:f>
      </x:c>
      <x:c r="Z105" s="18" t="str">
        <x:f>IF(D105="","",VLOOKUP(D105,'Facilitator Key'!$A$6:$G$25,5,FALSE))</x:f>
      </x:c>
      <x:c r="AA105" s="18" t="str">
        <x:f>IF(D105="","",VLOOKUP(D105,'Facilitator Key'!$A$6:$G$25,6,FALSE))</x:f>
      </x:c>
      <x:c r="AB105" s="18" t="str">
        <x:f>IF(V105="","",IF(OR(V105=Z105,V105=AA105),1,0))</x:f>
      </x:c>
      <x:c r="AC105" s="18" t="str">
        <x:f>IF(V105="","",IF(AND(Y105="Control",OR(V105="Escalate",V105="Defer",V105="Stop")),1,0))</x:f>
      </x:c>
      <x:c r="AD105" s="18" t="str">
        <x:f>IF(V105="","",IF(AND(V105="Proceed",OR(Z105="Escalate",Z105="Defer",Z105="Stop",AA105="Escalate",AA105="Defer",AA105="Stop")),1,0))</x:f>
      </x:c>
      <x:c r="AE105" s="18"/>
    </x:row>
    <x:row r="106">
      <x:c r="A106" s="18" t="str">
        <x:f>IF(OR(B106="",D106=""),"",B106&amp;"-"&amp;D106)</x:f>
      </x:c>
      <x:c r="B106" s="18"/>
      <x:c r="C106" s="98"/>
      <x:c r="D106" s="18"/>
      <x:c r="E106" s="18" t="str">
        <x:f>IF(D106="","",VLOOKUP(D106,'Benchmark Cases'!$A$5:$B$24,2,FALSE))</x:f>
      </x:c>
      <x:c r="F106" s="18"/>
      <x:c r="G106" s="18"/>
      <x:c r="H106" s="18"/>
      <x:c r="I106" s="18"/>
      <x:c r="J106" s="18"/>
      <x:c r="K106" s="18"/>
      <x:c r="L106" s="18"/>
      <x:c r="M106" s="18"/>
      <x:c r="N106" s="18"/>
      <x:c r="O106" s="18"/>
      <x:c r="P106" s="18"/>
      <x:c r="Q106" s="18"/>
      <x:c r="R106" s="18"/>
      <x:c r="S106" s="18"/>
      <x:c r="T106" s="18"/>
      <x:c r="U106" s="18"/>
      <x:c r="V106" s="18"/>
      <x:c r="W106" s="18"/>
      <x:c r="X106" s="18"/>
      <x:c r="Y106" s="18" t="str">
        <x:f>IF(D106="","",VLOOKUP(D106,'Facilitator Key'!$A$6:$G$25,2,FALSE))</x:f>
      </x:c>
      <x:c r="Z106" s="18" t="str">
        <x:f>IF(D106="","",VLOOKUP(D106,'Facilitator Key'!$A$6:$G$25,5,FALSE))</x:f>
      </x:c>
      <x:c r="AA106" s="18" t="str">
        <x:f>IF(D106="","",VLOOKUP(D106,'Facilitator Key'!$A$6:$G$25,6,FALSE))</x:f>
      </x:c>
      <x:c r="AB106" s="18" t="str">
        <x:f>IF(V106="","",IF(OR(V106=Z106,V106=AA106),1,0))</x:f>
      </x:c>
      <x:c r="AC106" s="18" t="str">
        <x:f>IF(V106="","",IF(AND(Y106="Control",OR(V106="Escalate",V106="Defer",V106="Stop")),1,0))</x:f>
      </x:c>
      <x:c r="AD106" s="18" t="str">
        <x:f>IF(V106="","",IF(AND(V106="Proceed",OR(Z106="Escalate",Z106="Defer",Z106="Stop",AA106="Escalate",AA106="Defer",AA106="Stop")),1,0))</x:f>
      </x:c>
      <x:c r="AE106" s="18"/>
    </x:row>
    <x:row r="107">
      <x:c r="A107" s="18" t="str">
        <x:f>IF(OR(B107="",D107=""),"",B107&amp;"-"&amp;D107)</x:f>
      </x:c>
      <x:c r="B107" s="18"/>
      <x:c r="C107" s="98"/>
      <x:c r="D107" s="18"/>
      <x:c r="E107" s="18" t="str">
        <x:f>IF(D107="","",VLOOKUP(D107,'Benchmark Cases'!$A$5:$B$24,2,FALSE))</x:f>
      </x:c>
      <x:c r="F107" s="18"/>
      <x:c r="G107" s="18"/>
      <x:c r="H107" s="18"/>
      <x:c r="I107" s="18"/>
      <x:c r="J107" s="18"/>
      <x:c r="K107" s="18"/>
      <x:c r="L107" s="18"/>
      <x:c r="M107" s="18"/>
      <x:c r="N107" s="18"/>
      <x:c r="O107" s="18"/>
      <x:c r="P107" s="18"/>
      <x:c r="Q107" s="18"/>
      <x:c r="R107" s="18"/>
      <x:c r="S107" s="18"/>
      <x:c r="T107" s="18"/>
      <x:c r="U107" s="18"/>
      <x:c r="V107" s="18"/>
      <x:c r="W107" s="18"/>
      <x:c r="X107" s="18"/>
      <x:c r="Y107" s="18" t="str">
        <x:f>IF(D107="","",VLOOKUP(D107,'Facilitator Key'!$A$6:$G$25,2,FALSE))</x:f>
      </x:c>
      <x:c r="Z107" s="18" t="str">
        <x:f>IF(D107="","",VLOOKUP(D107,'Facilitator Key'!$A$6:$G$25,5,FALSE))</x:f>
      </x:c>
      <x:c r="AA107" s="18" t="str">
        <x:f>IF(D107="","",VLOOKUP(D107,'Facilitator Key'!$A$6:$G$25,6,FALSE))</x:f>
      </x:c>
      <x:c r="AB107" s="18" t="str">
        <x:f>IF(V107="","",IF(OR(V107=Z107,V107=AA107),1,0))</x:f>
      </x:c>
      <x:c r="AC107" s="18" t="str">
        <x:f>IF(V107="","",IF(AND(Y107="Control",OR(V107="Escalate",V107="Defer",V107="Stop")),1,0))</x:f>
      </x:c>
      <x:c r="AD107" s="18" t="str">
        <x:f>IF(V107="","",IF(AND(V107="Proceed",OR(Z107="Escalate",Z107="Defer",Z107="Stop",AA107="Escalate",AA107="Defer",AA107="Stop")),1,0))</x:f>
      </x:c>
      <x:c r="AE107" s="18"/>
    </x:row>
    <x:row r="108">
      <x:c r="A108" s="18" t="str">
        <x:f>IF(OR(B108="",D108=""),"",B108&amp;"-"&amp;D108)</x:f>
      </x:c>
      <x:c r="B108" s="18"/>
      <x:c r="C108" s="98"/>
      <x:c r="D108" s="18"/>
      <x:c r="E108" s="18" t="str">
        <x:f>IF(D108="","",VLOOKUP(D108,'Benchmark Cases'!$A$5:$B$24,2,FALSE))</x:f>
      </x:c>
      <x:c r="F108" s="18"/>
      <x:c r="G108" s="18"/>
      <x:c r="H108" s="18"/>
      <x:c r="I108" s="18"/>
      <x:c r="J108" s="18"/>
      <x:c r="K108" s="18"/>
      <x:c r="L108" s="18"/>
      <x:c r="M108" s="18"/>
      <x:c r="N108" s="18"/>
      <x:c r="O108" s="18"/>
      <x:c r="P108" s="18"/>
      <x:c r="Q108" s="18"/>
      <x:c r="R108" s="18"/>
      <x:c r="S108" s="18"/>
      <x:c r="T108" s="18"/>
      <x:c r="U108" s="18"/>
      <x:c r="V108" s="18"/>
      <x:c r="W108" s="18"/>
      <x:c r="X108" s="18"/>
      <x:c r="Y108" s="18" t="str">
        <x:f>IF(D108="","",VLOOKUP(D108,'Facilitator Key'!$A$6:$G$25,2,FALSE))</x:f>
      </x:c>
      <x:c r="Z108" s="18" t="str">
        <x:f>IF(D108="","",VLOOKUP(D108,'Facilitator Key'!$A$6:$G$25,5,FALSE))</x:f>
      </x:c>
      <x:c r="AA108" s="18" t="str">
        <x:f>IF(D108="","",VLOOKUP(D108,'Facilitator Key'!$A$6:$G$25,6,FALSE))</x:f>
      </x:c>
      <x:c r="AB108" s="18" t="str">
        <x:f>IF(V108="","",IF(OR(V108=Z108,V108=AA108),1,0))</x:f>
      </x:c>
      <x:c r="AC108" s="18" t="str">
        <x:f>IF(V108="","",IF(AND(Y108="Control",OR(V108="Escalate",V108="Defer",V108="Stop")),1,0))</x:f>
      </x:c>
      <x:c r="AD108" s="18" t="str">
        <x:f>IF(V108="","",IF(AND(V108="Proceed",OR(Z108="Escalate",Z108="Defer",Z108="Stop",AA108="Escalate",AA108="Defer",AA108="Stop")),1,0))</x:f>
      </x:c>
      <x:c r="AE108" s="18"/>
    </x:row>
    <x:row r="109">
      <x:c r="A109" s="18" t="str">
        <x:f>IF(OR(B109="",D109=""),"",B109&amp;"-"&amp;D109)</x:f>
      </x:c>
      <x:c r="B109" s="18"/>
      <x:c r="C109" s="98"/>
      <x:c r="D109" s="18"/>
      <x:c r="E109" s="18" t="str">
        <x:f>IF(D109="","",VLOOKUP(D109,'Benchmark Cases'!$A$5:$B$24,2,FALSE))</x:f>
      </x:c>
      <x:c r="F109" s="18"/>
      <x:c r="G109" s="18"/>
      <x:c r="H109" s="18"/>
      <x:c r="I109" s="18"/>
      <x:c r="J109" s="18"/>
      <x:c r="K109" s="18"/>
      <x:c r="L109" s="18"/>
      <x:c r="M109" s="18"/>
      <x:c r="N109" s="18"/>
      <x:c r="O109" s="18"/>
      <x:c r="P109" s="18"/>
      <x:c r="Q109" s="18"/>
      <x:c r="R109" s="18"/>
      <x:c r="S109" s="18"/>
      <x:c r="T109" s="18"/>
      <x:c r="U109" s="18"/>
      <x:c r="V109" s="18"/>
      <x:c r="W109" s="18"/>
      <x:c r="X109" s="18"/>
      <x:c r="Y109" s="18" t="str">
        <x:f>IF(D109="","",VLOOKUP(D109,'Facilitator Key'!$A$6:$G$25,2,FALSE))</x:f>
      </x:c>
      <x:c r="Z109" s="18" t="str">
        <x:f>IF(D109="","",VLOOKUP(D109,'Facilitator Key'!$A$6:$G$25,5,FALSE))</x:f>
      </x:c>
      <x:c r="AA109" s="18" t="str">
        <x:f>IF(D109="","",VLOOKUP(D109,'Facilitator Key'!$A$6:$G$25,6,FALSE))</x:f>
      </x:c>
      <x:c r="AB109" s="18" t="str">
        <x:f>IF(V109="","",IF(OR(V109=Z109,V109=AA109),1,0))</x:f>
      </x:c>
      <x:c r="AC109" s="18" t="str">
        <x:f>IF(V109="","",IF(AND(Y109="Control",OR(V109="Escalate",V109="Defer",V109="Stop")),1,0))</x:f>
      </x:c>
      <x:c r="AD109" s="18" t="str">
        <x:f>IF(V109="","",IF(AND(V109="Proceed",OR(Z109="Escalate",Z109="Defer",Z109="Stop",AA109="Escalate",AA109="Defer",AA109="Stop")),1,0))</x:f>
      </x:c>
      <x:c r="AE109" s="18"/>
    </x:row>
    <x:row r="110">
      <x:c r="A110" s="18" t="str">
        <x:f>IF(OR(B110="",D110=""),"",B110&amp;"-"&amp;D110)</x:f>
      </x:c>
      <x:c r="B110" s="18"/>
      <x:c r="C110" s="98"/>
      <x:c r="D110" s="18"/>
      <x:c r="E110" s="18" t="str">
        <x:f>IF(D110="","",VLOOKUP(D110,'Benchmark Cases'!$A$5:$B$24,2,FALSE))</x:f>
      </x:c>
      <x:c r="F110" s="18"/>
      <x:c r="G110" s="18"/>
      <x:c r="H110" s="18"/>
      <x:c r="I110" s="18"/>
      <x:c r="J110" s="18"/>
      <x:c r="K110" s="18"/>
      <x:c r="L110" s="18"/>
      <x:c r="M110" s="18"/>
      <x:c r="N110" s="18"/>
      <x:c r="O110" s="18"/>
      <x:c r="P110" s="18"/>
      <x:c r="Q110" s="18"/>
      <x:c r="R110" s="18"/>
      <x:c r="S110" s="18"/>
      <x:c r="T110" s="18"/>
      <x:c r="U110" s="18"/>
      <x:c r="V110" s="18"/>
      <x:c r="W110" s="18"/>
      <x:c r="X110" s="18"/>
      <x:c r="Y110" s="18" t="str">
        <x:f>IF(D110="","",VLOOKUP(D110,'Facilitator Key'!$A$6:$G$25,2,FALSE))</x:f>
      </x:c>
      <x:c r="Z110" s="18" t="str">
        <x:f>IF(D110="","",VLOOKUP(D110,'Facilitator Key'!$A$6:$G$25,5,FALSE))</x:f>
      </x:c>
      <x:c r="AA110" s="18" t="str">
        <x:f>IF(D110="","",VLOOKUP(D110,'Facilitator Key'!$A$6:$G$25,6,FALSE))</x:f>
      </x:c>
      <x:c r="AB110" s="18" t="str">
        <x:f>IF(V110="","",IF(OR(V110=Z110,V110=AA110),1,0))</x:f>
      </x:c>
      <x:c r="AC110" s="18" t="str">
        <x:f>IF(V110="","",IF(AND(Y110="Control",OR(V110="Escalate",V110="Defer",V110="Stop")),1,0))</x:f>
      </x:c>
      <x:c r="AD110" s="18" t="str">
        <x:f>IF(V110="","",IF(AND(V110="Proceed",OR(Z110="Escalate",Z110="Defer",Z110="Stop",AA110="Escalate",AA110="Defer",AA110="Stop")),1,0))</x:f>
      </x:c>
      <x:c r="AE110" s="18"/>
    </x:row>
    <x:row r="111">
      <x:c r="A111" s="18" t="str">
        <x:f>IF(OR(B111="",D111=""),"",B111&amp;"-"&amp;D111)</x:f>
      </x:c>
      <x:c r="B111" s="18"/>
      <x:c r="C111" s="98"/>
      <x:c r="D111" s="18"/>
      <x:c r="E111" s="18" t="str">
        <x:f>IF(D111="","",VLOOKUP(D111,'Benchmark Cases'!$A$5:$B$24,2,FALSE))</x:f>
      </x:c>
      <x:c r="F111" s="18"/>
      <x:c r="G111" s="18"/>
      <x:c r="H111" s="18"/>
      <x:c r="I111" s="18"/>
      <x:c r="J111" s="18"/>
      <x:c r="K111" s="18"/>
      <x:c r="L111" s="18"/>
      <x:c r="M111" s="18"/>
      <x:c r="N111" s="18"/>
      <x:c r="O111" s="18"/>
      <x:c r="P111" s="18"/>
      <x:c r="Q111" s="18"/>
      <x:c r="R111" s="18"/>
      <x:c r="S111" s="18"/>
      <x:c r="T111" s="18"/>
      <x:c r="U111" s="18"/>
      <x:c r="V111" s="18"/>
      <x:c r="W111" s="18"/>
      <x:c r="X111" s="18"/>
      <x:c r="Y111" s="18" t="str">
        <x:f>IF(D111="","",VLOOKUP(D111,'Facilitator Key'!$A$6:$G$25,2,FALSE))</x:f>
      </x:c>
      <x:c r="Z111" s="18" t="str">
        <x:f>IF(D111="","",VLOOKUP(D111,'Facilitator Key'!$A$6:$G$25,5,FALSE))</x:f>
      </x:c>
      <x:c r="AA111" s="18" t="str">
        <x:f>IF(D111="","",VLOOKUP(D111,'Facilitator Key'!$A$6:$G$25,6,FALSE))</x:f>
      </x:c>
      <x:c r="AB111" s="18" t="str">
        <x:f>IF(V111="","",IF(OR(V111=Z111,V111=AA111),1,0))</x:f>
      </x:c>
      <x:c r="AC111" s="18" t="str">
        <x:f>IF(V111="","",IF(AND(Y111="Control",OR(V111="Escalate",V111="Defer",V111="Stop")),1,0))</x:f>
      </x:c>
      <x:c r="AD111" s="18" t="str">
        <x:f>IF(V111="","",IF(AND(V111="Proceed",OR(Z111="Escalate",Z111="Defer",Z111="Stop",AA111="Escalate",AA111="Defer",AA111="Stop")),1,0))</x:f>
      </x:c>
      <x:c r="AE111" s="18"/>
    </x:row>
    <x:row r="112">
      <x:c r="A112" s="18" t="str">
        <x:f>IF(OR(B112="",D112=""),"",B112&amp;"-"&amp;D112)</x:f>
      </x:c>
      <x:c r="B112" s="18"/>
      <x:c r="C112" s="98"/>
      <x:c r="D112" s="18"/>
      <x:c r="E112" s="18" t="str">
        <x:f>IF(D112="","",VLOOKUP(D112,'Benchmark Cases'!$A$5:$B$24,2,FALSE))</x:f>
      </x:c>
      <x:c r="F112" s="18"/>
      <x:c r="G112" s="18"/>
      <x:c r="H112" s="18"/>
      <x:c r="I112" s="18"/>
      <x:c r="J112" s="18"/>
      <x:c r="K112" s="18"/>
      <x:c r="L112" s="18"/>
      <x:c r="M112" s="18"/>
      <x:c r="N112" s="18"/>
      <x:c r="O112" s="18"/>
      <x:c r="P112" s="18"/>
      <x:c r="Q112" s="18"/>
      <x:c r="R112" s="18"/>
      <x:c r="S112" s="18"/>
      <x:c r="T112" s="18"/>
      <x:c r="U112" s="18"/>
      <x:c r="V112" s="18"/>
      <x:c r="W112" s="18"/>
      <x:c r="X112" s="18"/>
      <x:c r="Y112" s="18" t="str">
        <x:f>IF(D112="","",VLOOKUP(D112,'Facilitator Key'!$A$6:$G$25,2,FALSE))</x:f>
      </x:c>
      <x:c r="Z112" s="18" t="str">
        <x:f>IF(D112="","",VLOOKUP(D112,'Facilitator Key'!$A$6:$G$25,5,FALSE))</x:f>
      </x:c>
      <x:c r="AA112" s="18" t="str">
        <x:f>IF(D112="","",VLOOKUP(D112,'Facilitator Key'!$A$6:$G$25,6,FALSE))</x:f>
      </x:c>
      <x:c r="AB112" s="18" t="str">
        <x:f>IF(V112="","",IF(OR(V112=Z112,V112=AA112),1,0))</x:f>
      </x:c>
      <x:c r="AC112" s="18" t="str">
        <x:f>IF(V112="","",IF(AND(Y112="Control",OR(V112="Escalate",V112="Defer",V112="Stop")),1,0))</x:f>
      </x:c>
      <x:c r="AD112" s="18" t="str">
        <x:f>IF(V112="","",IF(AND(V112="Proceed",OR(Z112="Escalate",Z112="Defer",Z112="Stop",AA112="Escalate",AA112="Defer",AA112="Stop")),1,0))</x:f>
      </x:c>
      <x:c r="AE112" s="18"/>
    </x:row>
    <x:row r="113">
      <x:c r="A113" s="18" t="str">
        <x:f>IF(OR(B113="",D113=""),"",B113&amp;"-"&amp;D113)</x:f>
      </x:c>
      <x:c r="B113" s="18"/>
      <x:c r="C113" s="98"/>
      <x:c r="D113" s="18"/>
      <x:c r="E113" s="18" t="str">
        <x:f>IF(D113="","",VLOOKUP(D113,'Benchmark Cases'!$A$5:$B$24,2,FALSE))</x:f>
      </x:c>
      <x:c r="F113" s="18"/>
      <x:c r="G113" s="18"/>
      <x:c r="H113" s="18"/>
      <x:c r="I113" s="18"/>
      <x:c r="J113" s="18"/>
      <x:c r="K113" s="18"/>
      <x:c r="L113" s="18"/>
      <x:c r="M113" s="18"/>
      <x:c r="N113" s="18"/>
      <x:c r="O113" s="18"/>
      <x:c r="P113" s="18"/>
      <x:c r="Q113" s="18"/>
      <x:c r="R113" s="18"/>
      <x:c r="S113" s="18"/>
      <x:c r="T113" s="18"/>
      <x:c r="U113" s="18"/>
      <x:c r="V113" s="18"/>
      <x:c r="W113" s="18"/>
      <x:c r="X113" s="18"/>
      <x:c r="Y113" s="18" t="str">
        <x:f>IF(D113="","",VLOOKUP(D113,'Facilitator Key'!$A$6:$G$25,2,FALSE))</x:f>
      </x:c>
      <x:c r="Z113" s="18" t="str">
        <x:f>IF(D113="","",VLOOKUP(D113,'Facilitator Key'!$A$6:$G$25,5,FALSE))</x:f>
      </x:c>
      <x:c r="AA113" s="18" t="str">
        <x:f>IF(D113="","",VLOOKUP(D113,'Facilitator Key'!$A$6:$G$25,6,FALSE))</x:f>
      </x:c>
      <x:c r="AB113" s="18" t="str">
        <x:f>IF(V113="","",IF(OR(V113=Z113,V113=AA113),1,0))</x:f>
      </x:c>
      <x:c r="AC113" s="18" t="str">
        <x:f>IF(V113="","",IF(AND(Y113="Control",OR(V113="Escalate",V113="Defer",V113="Stop")),1,0))</x:f>
      </x:c>
      <x:c r="AD113" s="18" t="str">
        <x:f>IF(V113="","",IF(AND(V113="Proceed",OR(Z113="Escalate",Z113="Defer",Z113="Stop",AA113="Escalate",AA113="Defer",AA113="Stop")),1,0))</x:f>
      </x:c>
      <x:c r="AE113" s="18"/>
    </x:row>
    <x:row r="114">
      <x:c r="A114" s="18" t="str">
        <x:f>IF(OR(B114="",D114=""),"",B114&amp;"-"&amp;D114)</x:f>
      </x:c>
      <x:c r="B114" s="18"/>
      <x:c r="C114" s="98"/>
      <x:c r="D114" s="18"/>
      <x:c r="E114" s="18" t="str">
        <x:f>IF(D114="","",VLOOKUP(D114,'Benchmark Cases'!$A$5:$B$24,2,FALSE))</x:f>
      </x:c>
      <x:c r="F114" s="18"/>
      <x:c r="G114" s="18"/>
      <x:c r="H114" s="18"/>
      <x:c r="I114" s="18"/>
      <x:c r="J114" s="18"/>
      <x:c r="K114" s="18"/>
      <x:c r="L114" s="18"/>
      <x:c r="M114" s="18"/>
      <x:c r="N114" s="18"/>
      <x:c r="O114" s="18"/>
      <x:c r="P114" s="18"/>
      <x:c r="Q114" s="18"/>
      <x:c r="R114" s="18"/>
      <x:c r="S114" s="18"/>
      <x:c r="T114" s="18"/>
      <x:c r="U114" s="18"/>
      <x:c r="V114" s="18"/>
      <x:c r="W114" s="18"/>
      <x:c r="X114" s="18"/>
      <x:c r="Y114" s="18" t="str">
        <x:f>IF(D114="","",VLOOKUP(D114,'Facilitator Key'!$A$6:$G$25,2,FALSE))</x:f>
      </x:c>
      <x:c r="Z114" s="18" t="str">
        <x:f>IF(D114="","",VLOOKUP(D114,'Facilitator Key'!$A$6:$G$25,5,FALSE))</x:f>
      </x:c>
      <x:c r="AA114" s="18" t="str">
        <x:f>IF(D114="","",VLOOKUP(D114,'Facilitator Key'!$A$6:$G$25,6,FALSE))</x:f>
      </x:c>
      <x:c r="AB114" s="18" t="str">
        <x:f>IF(V114="","",IF(OR(V114=Z114,V114=AA114),1,0))</x:f>
      </x:c>
      <x:c r="AC114" s="18" t="str">
        <x:f>IF(V114="","",IF(AND(Y114="Control",OR(V114="Escalate",V114="Defer",V114="Stop")),1,0))</x:f>
      </x:c>
      <x:c r="AD114" s="18" t="str">
        <x:f>IF(V114="","",IF(AND(V114="Proceed",OR(Z114="Escalate",Z114="Defer",Z114="Stop",AA114="Escalate",AA114="Defer",AA114="Stop")),1,0))</x:f>
      </x:c>
      <x:c r="AE114" s="18"/>
    </x:row>
    <x:row r="115">
      <x:c r="A115" s="18" t="str">
        <x:f>IF(OR(B115="",D115=""),"",B115&amp;"-"&amp;D115)</x:f>
      </x:c>
      <x:c r="B115" s="18"/>
      <x:c r="C115" s="98"/>
      <x:c r="D115" s="18"/>
      <x:c r="E115" s="18" t="str">
        <x:f>IF(D115="","",VLOOKUP(D115,'Benchmark Cases'!$A$5:$B$24,2,FALSE))</x:f>
      </x:c>
      <x:c r="F115" s="18"/>
      <x:c r="G115" s="18"/>
      <x:c r="H115" s="18"/>
      <x:c r="I115" s="18"/>
      <x:c r="J115" s="18"/>
      <x:c r="K115" s="18"/>
      <x:c r="L115" s="18"/>
      <x:c r="M115" s="18"/>
      <x:c r="N115" s="18"/>
      <x:c r="O115" s="18"/>
      <x:c r="P115" s="18"/>
      <x:c r="Q115" s="18"/>
      <x:c r="R115" s="18"/>
      <x:c r="S115" s="18"/>
      <x:c r="T115" s="18"/>
      <x:c r="U115" s="18"/>
      <x:c r="V115" s="18"/>
      <x:c r="W115" s="18"/>
      <x:c r="X115" s="18"/>
      <x:c r="Y115" s="18" t="str">
        <x:f>IF(D115="","",VLOOKUP(D115,'Facilitator Key'!$A$6:$G$25,2,FALSE))</x:f>
      </x:c>
      <x:c r="Z115" s="18" t="str">
        <x:f>IF(D115="","",VLOOKUP(D115,'Facilitator Key'!$A$6:$G$25,5,FALSE))</x:f>
      </x:c>
      <x:c r="AA115" s="18" t="str">
        <x:f>IF(D115="","",VLOOKUP(D115,'Facilitator Key'!$A$6:$G$25,6,FALSE))</x:f>
      </x:c>
      <x:c r="AB115" s="18" t="str">
        <x:f>IF(V115="","",IF(OR(V115=Z115,V115=AA115),1,0))</x:f>
      </x:c>
      <x:c r="AC115" s="18" t="str">
        <x:f>IF(V115="","",IF(AND(Y115="Control",OR(V115="Escalate",V115="Defer",V115="Stop")),1,0))</x:f>
      </x:c>
      <x:c r="AD115" s="18" t="str">
        <x:f>IF(V115="","",IF(AND(V115="Proceed",OR(Z115="Escalate",Z115="Defer",Z115="Stop",AA115="Escalate",AA115="Defer",AA115="Stop")),1,0))</x:f>
      </x:c>
      <x:c r="AE115" s="18"/>
    </x:row>
    <x:row r="116">
      <x:c r="A116" s="18" t="str">
        <x:f>IF(OR(B116="",D116=""),"",B116&amp;"-"&amp;D116)</x:f>
      </x:c>
      <x:c r="B116" s="18"/>
      <x:c r="C116" s="98"/>
      <x:c r="D116" s="18"/>
      <x:c r="E116" s="18" t="str">
        <x:f>IF(D116="","",VLOOKUP(D116,'Benchmark Cases'!$A$5:$B$24,2,FALSE))</x:f>
      </x:c>
      <x:c r="F116" s="18"/>
      <x:c r="G116" s="18"/>
      <x:c r="H116" s="18"/>
      <x:c r="I116" s="18"/>
      <x:c r="J116" s="18"/>
      <x:c r="K116" s="18"/>
      <x:c r="L116" s="18"/>
      <x:c r="M116" s="18"/>
      <x:c r="N116" s="18"/>
      <x:c r="O116" s="18"/>
      <x:c r="P116" s="18"/>
      <x:c r="Q116" s="18"/>
      <x:c r="R116" s="18"/>
      <x:c r="S116" s="18"/>
      <x:c r="T116" s="18"/>
      <x:c r="U116" s="18"/>
      <x:c r="V116" s="18"/>
      <x:c r="W116" s="18"/>
      <x:c r="X116" s="18"/>
      <x:c r="Y116" s="18" t="str">
        <x:f>IF(D116="","",VLOOKUP(D116,'Facilitator Key'!$A$6:$G$25,2,FALSE))</x:f>
      </x:c>
      <x:c r="Z116" s="18" t="str">
        <x:f>IF(D116="","",VLOOKUP(D116,'Facilitator Key'!$A$6:$G$25,5,FALSE))</x:f>
      </x:c>
      <x:c r="AA116" s="18" t="str">
        <x:f>IF(D116="","",VLOOKUP(D116,'Facilitator Key'!$A$6:$G$25,6,FALSE))</x:f>
      </x:c>
      <x:c r="AB116" s="18" t="str">
        <x:f>IF(V116="","",IF(OR(V116=Z116,V116=AA116),1,0))</x:f>
      </x:c>
      <x:c r="AC116" s="18" t="str">
        <x:f>IF(V116="","",IF(AND(Y116="Control",OR(V116="Escalate",V116="Defer",V116="Stop")),1,0))</x:f>
      </x:c>
      <x:c r="AD116" s="18" t="str">
        <x:f>IF(V116="","",IF(AND(V116="Proceed",OR(Z116="Escalate",Z116="Defer",Z116="Stop",AA116="Escalate",AA116="Defer",AA116="Stop")),1,0))</x:f>
      </x:c>
      <x:c r="AE116" s="18"/>
    </x:row>
    <x:row r="117">
      <x:c r="A117" s="18" t="str">
        <x:f>IF(OR(B117="",D117=""),"",B117&amp;"-"&amp;D117)</x:f>
      </x:c>
      <x:c r="B117" s="18"/>
      <x:c r="C117" s="98"/>
      <x:c r="D117" s="18"/>
      <x:c r="E117" s="18" t="str">
        <x:f>IF(D117="","",VLOOKUP(D117,'Benchmark Cases'!$A$5:$B$24,2,FALSE))</x:f>
      </x:c>
      <x:c r="F117" s="18"/>
      <x:c r="G117" s="18"/>
      <x:c r="H117" s="18"/>
      <x:c r="I117" s="18"/>
      <x:c r="J117" s="18"/>
      <x:c r="K117" s="18"/>
      <x:c r="L117" s="18"/>
      <x:c r="M117" s="18"/>
      <x:c r="N117" s="18"/>
      <x:c r="O117" s="18"/>
      <x:c r="P117" s="18"/>
      <x:c r="Q117" s="18"/>
      <x:c r="R117" s="18"/>
      <x:c r="S117" s="18"/>
      <x:c r="T117" s="18"/>
      <x:c r="U117" s="18"/>
      <x:c r="V117" s="18"/>
      <x:c r="W117" s="18"/>
      <x:c r="X117" s="18"/>
      <x:c r="Y117" s="18" t="str">
        <x:f>IF(D117="","",VLOOKUP(D117,'Facilitator Key'!$A$6:$G$25,2,FALSE))</x:f>
      </x:c>
      <x:c r="Z117" s="18" t="str">
        <x:f>IF(D117="","",VLOOKUP(D117,'Facilitator Key'!$A$6:$G$25,5,FALSE))</x:f>
      </x:c>
      <x:c r="AA117" s="18" t="str">
        <x:f>IF(D117="","",VLOOKUP(D117,'Facilitator Key'!$A$6:$G$25,6,FALSE))</x:f>
      </x:c>
      <x:c r="AB117" s="18" t="str">
        <x:f>IF(V117="","",IF(OR(V117=Z117,V117=AA117),1,0))</x:f>
      </x:c>
      <x:c r="AC117" s="18" t="str">
        <x:f>IF(V117="","",IF(AND(Y117="Control",OR(V117="Escalate",V117="Defer",V117="Stop")),1,0))</x:f>
      </x:c>
      <x:c r="AD117" s="18" t="str">
        <x:f>IF(V117="","",IF(AND(V117="Proceed",OR(Z117="Escalate",Z117="Defer",Z117="Stop",AA117="Escalate",AA117="Defer",AA117="Stop")),1,0))</x:f>
      </x:c>
      <x:c r="AE117" s="18"/>
    </x:row>
    <x:row r="118">
      <x:c r="A118" s="18" t="str">
        <x:f>IF(OR(B118="",D118=""),"",B118&amp;"-"&amp;D118)</x:f>
      </x:c>
      <x:c r="B118" s="18"/>
      <x:c r="C118" s="98"/>
      <x:c r="D118" s="18"/>
      <x:c r="E118" s="18" t="str">
        <x:f>IF(D118="","",VLOOKUP(D118,'Benchmark Cases'!$A$5:$B$24,2,FALSE))</x:f>
      </x:c>
      <x:c r="F118" s="18"/>
      <x:c r="G118" s="18"/>
      <x:c r="H118" s="18"/>
      <x:c r="I118" s="18"/>
      <x:c r="J118" s="18"/>
      <x:c r="K118" s="18"/>
      <x:c r="L118" s="18"/>
      <x:c r="M118" s="18"/>
      <x:c r="N118" s="18"/>
      <x:c r="O118" s="18"/>
      <x:c r="P118" s="18"/>
      <x:c r="Q118" s="18"/>
      <x:c r="R118" s="18"/>
      <x:c r="S118" s="18"/>
      <x:c r="T118" s="18"/>
      <x:c r="U118" s="18"/>
      <x:c r="V118" s="18"/>
      <x:c r="W118" s="18"/>
      <x:c r="X118" s="18"/>
      <x:c r="Y118" s="18" t="str">
        <x:f>IF(D118="","",VLOOKUP(D118,'Facilitator Key'!$A$6:$G$25,2,FALSE))</x:f>
      </x:c>
      <x:c r="Z118" s="18" t="str">
        <x:f>IF(D118="","",VLOOKUP(D118,'Facilitator Key'!$A$6:$G$25,5,FALSE))</x:f>
      </x:c>
      <x:c r="AA118" s="18" t="str">
        <x:f>IF(D118="","",VLOOKUP(D118,'Facilitator Key'!$A$6:$G$25,6,FALSE))</x:f>
      </x:c>
      <x:c r="AB118" s="18" t="str">
        <x:f>IF(V118="","",IF(OR(V118=Z118,V118=AA118),1,0))</x:f>
      </x:c>
      <x:c r="AC118" s="18" t="str">
        <x:f>IF(V118="","",IF(AND(Y118="Control",OR(V118="Escalate",V118="Defer",V118="Stop")),1,0))</x:f>
      </x:c>
      <x:c r="AD118" s="18" t="str">
        <x:f>IF(V118="","",IF(AND(V118="Proceed",OR(Z118="Escalate",Z118="Defer",Z118="Stop",AA118="Escalate",AA118="Defer",AA118="Stop")),1,0))</x:f>
      </x:c>
      <x:c r="AE118" s="18"/>
    </x:row>
    <x:row r="119">
      <x:c r="A119" s="18" t="str">
        <x:f>IF(OR(B119="",D119=""),"",B119&amp;"-"&amp;D119)</x:f>
      </x:c>
      <x:c r="B119" s="18"/>
      <x:c r="C119" s="98"/>
      <x:c r="D119" s="18"/>
      <x:c r="E119" s="18" t="str">
        <x:f>IF(D119="","",VLOOKUP(D119,'Benchmark Cases'!$A$5:$B$24,2,FALSE))</x:f>
      </x:c>
      <x:c r="F119" s="18"/>
      <x:c r="G119" s="18"/>
      <x:c r="H119" s="18"/>
      <x:c r="I119" s="18"/>
      <x:c r="J119" s="18"/>
      <x:c r="K119" s="18"/>
      <x:c r="L119" s="18"/>
      <x:c r="M119" s="18"/>
      <x:c r="N119" s="18"/>
      <x:c r="O119" s="18"/>
      <x:c r="P119" s="18"/>
      <x:c r="Q119" s="18"/>
      <x:c r="R119" s="18"/>
      <x:c r="S119" s="18"/>
      <x:c r="T119" s="18"/>
      <x:c r="U119" s="18"/>
      <x:c r="V119" s="18"/>
      <x:c r="W119" s="18"/>
      <x:c r="X119" s="18"/>
      <x:c r="Y119" s="18" t="str">
        <x:f>IF(D119="","",VLOOKUP(D119,'Facilitator Key'!$A$6:$G$25,2,FALSE))</x:f>
      </x:c>
      <x:c r="Z119" s="18" t="str">
        <x:f>IF(D119="","",VLOOKUP(D119,'Facilitator Key'!$A$6:$G$25,5,FALSE))</x:f>
      </x:c>
      <x:c r="AA119" s="18" t="str">
        <x:f>IF(D119="","",VLOOKUP(D119,'Facilitator Key'!$A$6:$G$25,6,FALSE))</x:f>
      </x:c>
      <x:c r="AB119" s="18" t="str">
        <x:f>IF(V119="","",IF(OR(V119=Z119,V119=AA119),1,0))</x:f>
      </x:c>
      <x:c r="AC119" s="18" t="str">
        <x:f>IF(V119="","",IF(AND(Y119="Control",OR(V119="Escalate",V119="Defer",V119="Stop")),1,0))</x:f>
      </x:c>
      <x:c r="AD119" s="18" t="str">
        <x:f>IF(V119="","",IF(AND(V119="Proceed",OR(Z119="Escalate",Z119="Defer",Z119="Stop",AA119="Escalate",AA119="Defer",AA119="Stop")),1,0))</x:f>
      </x:c>
      <x:c r="AE119" s="18"/>
    </x:row>
    <x:row r="120">
      <x:c r="A120" s="18" t="str">
        <x:f>IF(OR(B120="",D120=""),"",B120&amp;"-"&amp;D120)</x:f>
      </x:c>
      <x:c r="B120" s="18"/>
      <x:c r="C120" s="98"/>
      <x:c r="D120" s="18"/>
      <x:c r="E120" s="18" t="str">
        <x:f>IF(D120="","",VLOOKUP(D120,'Benchmark Cases'!$A$5:$B$24,2,FALSE))</x:f>
      </x:c>
      <x:c r="F120" s="18"/>
      <x:c r="G120" s="18"/>
      <x:c r="H120" s="18"/>
      <x:c r="I120" s="18"/>
      <x:c r="J120" s="18"/>
      <x:c r="K120" s="18"/>
      <x:c r="L120" s="18"/>
      <x:c r="M120" s="18"/>
      <x:c r="N120" s="18"/>
      <x:c r="O120" s="18"/>
      <x:c r="P120" s="18"/>
      <x:c r="Q120" s="18"/>
      <x:c r="R120" s="18"/>
      <x:c r="S120" s="18"/>
      <x:c r="T120" s="18"/>
      <x:c r="U120" s="18"/>
      <x:c r="V120" s="18"/>
      <x:c r="W120" s="18"/>
      <x:c r="X120" s="18"/>
      <x:c r="Y120" s="18" t="str">
        <x:f>IF(D120="","",VLOOKUP(D120,'Facilitator Key'!$A$6:$G$25,2,FALSE))</x:f>
      </x:c>
      <x:c r="Z120" s="18" t="str">
        <x:f>IF(D120="","",VLOOKUP(D120,'Facilitator Key'!$A$6:$G$25,5,FALSE))</x:f>
      </x:c>
      <x:c r="AA120" s="18" t="str">
        <x:f>IF(D120="","",VLOOKUP(D120,'Facilitator Key'!$A$6:$G$25,6,FALSE))</x:f>
      </x:c>
      <x:c r="AB120" s="18" t="str">
        <x:f>IF(V120="","",IF(OR(V120=Z120,V120=AA120),1,0))</x:f>
      </x:c>
      <x:c r="AC120" s="18" t="str">
        <x:f>IF(V120="","",IF(AND(Y120="Control",OR(V120="Escalate",V120="Defer",V120="Stop")),1,0))</x:f>
      </x:c>
      <x:c r="AD120" s="18" t="str">
        <x:f>IF(V120="","",IF(AND(V120="Proceed",OR(Z120="Escalate",Z120="Defer",Z120="Stop",AA120="Escalate",AA120="Defer",AA120="Stop")),1,0))</x:f>
      </x:c>
      <x:c r="AE120" s="18"/>
    </x:row>
    <x:row r="121">
      <x:c r="A121" s="18" t="str">
        <x:f>IF(OR(B121="",D121=""),"",B121&amp;"-"&amp;D121)</x:f>
      </x:c>
      <x:c r="B121" s="18"/>
      <x:c r="C121" s="98"/>
      <x:c r="D121" s="18"/>
      <x:c r="E121" s="18" t="str">
        <x:f>IF(D121="","",VLOOKUP(D121,'Benchmark Cases'!$A$5:$B$24,2,FALSE))</x:f>
      </x:c>
      <x:c r="F121" s="18"/>
      <x:c r="G121" s="18"/>
      <x:c r="H121" s="18"/>
      <x:c r="I121" s="18"/>
      <x:c r="J121" s="18"/>
      <x:c r="K121" s="18"/>
      <x:c r="L121" s="18"/>
      <x:c r="M121" s="18"/>
      <x:c r="N121" s="18"/>
      <x:c r="O121" s="18"/>
      <x:c r="P121" s="18"/>
      <x:c r="Q121" s="18"/>
      <x:c r="R121" s="18"/>
      <x:c r="S121" s="18"/>
      <x:c r="T121" s="18"/>
      <x:c r="U121" s="18"/>
      <x:c r="V121" s="18"/>
      <x:c r="W121" s="18"/>
      <x:c r="X121" s="18"/>
      <x:c r="Y121" s="18" t="str">
        <x:f>IF(D121="","",VLOOKUP(D121,'Facilitator Key'!$A$6:$G$25,2,FALSE))</x:f>
      </x:c>
      <x:c r="Z121" s="18" t="str">
        <x:f>IF(D121="","",VLOOKUP(D121,'Facilitator Key'!$A$6:$G$25,5,FALSE))</x:f>
      </x:c>
      <x:c r="AA121" s="18" t="str">
        <x:f>IF(D121="","",VLOOKUP(D121,'Facilitator Key'!$A$6:$G$25,6,FALSE))</x:f>
      </x:c>
      <x:c r="AB121" s="18" t="str">
        <x:f>IF(V121="","",IF(OR(V121=Z121,V121=AA121),1,0))</x:f>
      </x:c>
      <x:c r="AC121" s="18" t="str">
        <x:f>IF(V121="","",IF(AND(Y121="Control",OR(V121="Escalate",V121="Defer",V121="Stop")),1,0))</x:f>
      </x:c>
      <x:c r="AD121" s="18" t="str">
        <x:f>IF(V121="","",IF(AND(V121="Proceed",OR(Z121="Escalate",Z121="Defer",Z121="Stop",AA121="Escalate",AA121="Defer",AA121="Stop")),1,0))</x:f>
      </x:c>
      <x:c r="AE121" s="18"/>
    </x:row>
    <x:row r="122">
      <x:c r="A122" s="18" t="str">
        <x:f>IF(OR(B122="",D122=""),"",B122&amp;"-"&amp;D122)</x:f>
      </x:c>
      <x:c r="B122" s="18"/>
      <x:c r="C122" s="98"/>
      <x:c r="D122" s="18"/>
      <x:c r="E122" s="18" t="str">
        <x:f>IF(D122="","",VLOOKUP(D122,'Benchmark Cases'!$A$5:$B$24,2,FALSE))</x:f>
      </x:c>
      <x:c r="F122" s="18"/>
      <x:c r="G122" s="18"/>
      <x:c r="H122" s="18"/>
      <x:c r="I122" s="18"/>
      <x:c r="J122" s="18"/>
      <x:c r="K122" s="18"/>
      <x:c r="L122" s="18"/>
      <x:c r="M122" s="18"/>
      <x:c r="N122" s="18"/>
      <x:c r="O122" s="18"/>
      <x:c r="P122" s="18"/>
      <x:c r="Q122" s="18"/>
      <x:c r="R122" s="18"/>
      <x:c r="S122" s="18"/>
      <x:c r="T122" s="18"/>
      <x:c r="U122" s="18"/>
      <x:c r="V122" s="18"/>
      <x:c r="W122" s="18"/>
      <x:c r="X122" s="18"/>
      <x:c r="Y122" s="18" t="str">
        <x:f>IF(D122="","",VLOOKUP(D122,'Facilitator Key'!$A$6:$G$25,2,FALSE))</x:f>
      </x:c>
      <x:c r="Z122" s="18" t="str">
        <x:f>IF(D122="","",VLOOKUP(D122,'Facilitator Key'!$A$6:$G$25,5,FALSE))</x:f>
      </x:c>
      <x:c r="AA122" s="18" t="str">
        <x:f>IF(D122="","",VLOOKUP(D122,'Facilitator Key'!$A$6:$G$25,6,FALSE))</x:f>
      </x:c>
      <x:c r="AB122" s="18" t="str">
        <x:f>IF(V122="","",IF(OR(V122=Z122,V122=AA122),1,0))</x:f>
      </x:c>
      <x:c r="AC122" s="18" t="str">
        <x:f>IF(V122="","",IF(AND(Y122="Control",OR(V122="Escalate",V122="Defer",V122="Stop")),1,0))</x:f>
      </x:c>
      <x:c r="AD122" s="18" t="str">
        <x:f>IF(V122="","",IF(AND(V122="Proceed",OR(Z122="Escalate",Z122="Defer",Z122="Stop",AA122="Escalate",AA122="Defer",AA122="Stop")),1,0))</x:f>
      </x:c>
      <x:c r="AE122" s="18"/>
    </x:row>
    <x:row r="123">
      <x:c r="A123" s="18" t="str">
        <x:f>IF(OR(B123="",D123=""),"",B123&amp;"-"&amp;D123)</x:f>
      </x:c>
      <x:c r="B123" s="18"/>
      <x:c r="C123" s="98"/>
      <x:c r="D123" s="18"/>
      <x:c r="E123" s="18" t="str">
        <x:f>IF(D123="","",VLOOKUP(D123,'Benchmark Cases'!$A$5:$B$24,2,FALSE))</x:f>
      </x:c>
      <x:c r="F123" s="18"/>
      <x:c r="G123" s="18"/>
      <x:c r="H123" s="18"/>
      <x:c r="I123" s="18"/>
      <x:c r="J123" s="18"/>
      <x:c r="K123" s="18"/>
      <x:c r="L123" s="18"/>
      <x:c r="M123" s="18"/>
      <x:c r="N123" s="18"/>
      <x:c r="O123" s="18"/>
      <x:c r="P123" s="18"/>
      <x:c r="Q123" s="18"/>
      <x:c r="R123" s="18"/>
      <x:c r="S123" s="18"/>
      <x:c r="T123" s="18"/>
      <x:c r="U123" s="18"/>
      <x:c r="V123" s="18"/>
      <x:c r="W123" s="18"/>
      <x:c r="X123" s="18"/>
      <x:c r="Y123" s="18" t="str">
        <x:f>IF(D123="","",VLOOKUP(D123,'Facilitator Key'!$A$6:$G$25,2,FALSE))</x:f>
      </x:c>
      <x:c r="Z123" s="18" t="str">
        <x:f>IF(D123="","",VLOOKUP(D123,'Facilitator Key'!$A$6:$G$25,5,FALSE))</x:f>
      </x:c>
      <x:c r="AA123" s="18" t="str">
        <x:f>IF(D123="","",VLOOKUP(D123,'Facilitator Key'!$A$6:$G$25,6,FALSE))</x:f>
      </x:c>
      <x:c r="AB123" s="18" t="str">
        <x:f>IF(V123="","",IF(OR(V123=Z123,V123=AA123),1,0))</x:f>
      </x:c>
      <x:c r="AC123" s="18" t="str">
        <x:f>IF(V123="","",IF(AND(Y123="Control",OR(V123="Escalate",V123="Defer",V123="Stop")),1,0))</x:f>
      </x:c>
      <x:c r="AD123" s="18" t="str">
        <x:f>IF(V123="","",IF(AND(V123="Proceed",OR(Z123="Escalate",Z123="Defer",Z123="Stop",AA123="Escalate",AA123="Defer",AA123="Stop")),1,0))</x:f>
      </x:c>
      <x:c r="AE123" s="18"/>
    </x:row>
    <x:row r="124">
      <x:c r="A124" s="18" t="str">
        <x:f>IF(OR(B124="",D124=""),"",B124&amp;"-"&amp;D124)</x:f>
      </x:c>
      <x:c r="B124" s="18"/>
      <x:c r="C124" s="98"/>
      <x:c r="D124" s="18"/>
      <x:c r="E124" s="18" t="str">
        <x:f>IF(D124="","",VLOOKUP(D124,'Benchmark Cases'!$A$5:$B$24,2,FALSE))</x:f>
      </x:c>
      <x:c r="F124" s="18"/>
      <x:c r="G124" s="18"/>
      <x:c r="H124" s="18"/>
      <x:c r="I124" s="18"/>
      <x:c r="J124" s="18"/>
      <x:c r="K124" s="18"/>
      <x:c r="L124" s="18"/>
      <x:c r="M124" s="18"/>
      <x:c r="N124" s="18"/>
      <x:c r="O124" s="18"/>
      <x:c r="P124" s="18"/>
      <x:c r="Q124" s="18"/>
      <x:c r="R124" s="18"/>
      <x:c r="S124" s="18"/>
      <x:c r="T124" s="18"/>
      <x:c r="U124" s="18"/>
      <x:c r="V124" s="18"/>
      <x:c r="W124" s="18"/>
      <x:c r="X124" s="18"/>
      <x:c r="Y124" s="18" t="str">
        <x:f>IF(D124="","",VLOOKUP(D124,'Facilitator Key'!$A$6:$G$25,2,FALSE))</x:f>
      </x:c>
      <x:c r="Z124" s="18" t="str">
        <x:f>IF(D124="","",VLOOKUP(D124,'Facilitator Key'!$A$6:$G$25,5,FALSE))</x:f>
      </x:c>
      <x:c r="AA124" s="18" t="str">
        <x:f>IF(D124="","",VLOOKUP(D124,'Facilitator Key'!$A$6:$G$25,6,FALSE))</x:f>
      </x:c>
      <x:c r="AB124" s="18" t="str">
        <x:f>IF(V124="","",IF(OR(V124=Z124,V124=AA124),1,0))</x:f>
      </x:c>
      <x:c r="AC124" s="18" t="str">
        <x:f>IF(V124="","",IF(AND(Y124="Control",OR(V124="Escalate",V124="Defer",V124="Stop")),1,0))</x:f>
      </x:c>
      <x:c r="AD124" s="18" t="str">
        <x:f>IF(V124="","",IF(AND(V124="Proceed",OR(Z124="Escalate",Z124="Defer",Z124="Stop",AA124="Escalate",AA124="Defer",AA124="Stop")),1,0))</x:f>
      </x:c>
      <x:c r="AE124" s="18"/>
    </x:row>
    <x:row r="125">
      <x:c r="A125" s="18" t="str">
        <x:f>IF(OR(B125="",D125=""),"",B125&amp;"-"&amp;D125)</x:f>
      </x:c>
      <x:c r="B125" s="18"/>
      <x:c r="C125" s="98"/>
      <x:c r="D125" s="18"/>
      <x:c r="E125" s="18" t="str">
        <x:f>IF(D125="","",VLOOKUP(D125,'Benchmark Cases'!$A$5:$B$24,2,FALSE))</x:f>
      </x:c>
      <x:c r="F125" s="18"/>
      <x:c r="G125" s="18"/>
      <x:c r="H125" s="18"/>
      <x:c r="I125" s="18"/>
      <x:c r="J125" s="18"/>
      <x:c r="K125" s="18"/>
      <x:c r="L125" s="18"/>
      <x:c r="M125" s="18"/>
      <x:c r="N125" s="18"/>
      <x:c r="O125" s="18"/>
      <x:c r="P125" s="18"/>
      <x:c r="Q125" s="18"/>
      <x:c r="R125" s="18"/>
      <x:c r="S125" s="18"/>
      <x:c r="T125" s="18"/>
      <x:c r="U125" s="18"/>
      <x:c r="V125" s="18"/>
      <x:c r="W125" s="18"/>
      <x:c r="X125" s="18"/>
      <x:c r="Y125" s="18" t="str">
        <x:f>IF(D125="","",VLOOKUP(D125,'Facilitator Key'!$A$6:$G$25,2,FALSE))</x:f>
      </x:c>
      <x:c r="Z125" s="18" t="str">
        <x:f>IF(D125="","",VLOOKUP(D125,'Facilitator Key'!$A$6:$G$25,5,FALSE))</x:f>
      </x:c>
      <x:c r="AA125" s="18" t="str">
        <x:f>IF(D125="","",VLOOKUP(D125,'Facilitator Key'!$A$6:$G$25,6,FALSE))</x:f>
      </x:c>
      <x:c r="AB125" s="18" t="str">
        <x:f>IF(V125="","",IF(OR(V125=Z125,V125=AA125),1,0))</x:f>
      </x:c>
      <x:c r="AC125" s="18" t="str">
        <x:f>IF(V125="","",IF(AND(Y125="Control",OR(V125="Escalate",V125="Defer",V125="Stop")),1,0))</x:f>
      </x:c>
      <x:c r="AD125" s="18" t="str">
        <x:f>IF(V125="","",IF(AND(V125="Proceed",OR(Z125="Escalate",Z125="Defer",Z125="Stop",AA125="Escalate",AA125="Defer",AA125="Stop")),1,0))</x:f>
      </x:c>
      <x:c r="AE125" s="18"/>
    </x:row>
    <x:row r="126">
      <x:c r="A126" s="18" t="str">
        <x:f>IF(OR(B126="",D126=""),"",B126&amp;"-"&amp;D126)</x:f>
      </x:c>
      <x:c r="B126" s="18"/>
      <x:c r="C126" s="98"/>
      <x:c r="D126" s="18"/>
      <x:c r="E126" s="18" t="str">
        <x:f>IF(D126="","",VLOOKUP(D126,'Benchmark Cases'!$A$5:$B$24,2,FALSE))</x:f>
      </x:c>
      <x:c r="F126" s="18"/>
      <x:c r="G126" s="18"/>
      <x:c r="H126" s="18"/>
      <x:c r="I126" s="18"/>
      <x:c r="J126" s="18"/>
      <x:c r="K126" s="18"/>
      <x:c r="L126" s="18"/>
      <x:c r="M126" s="18"/>
      <x:c r="N126" s="18"/>
      <x:c r="O126" s="18"/>
      <x:c r="P126" s="18"/>
      <x:c r="Q126" s="18"/>
      <x:c r="R126" s="18"/>
      <x:c r="S126" s="18"/>
      <x:c r="T126" s="18"/>
      <x:c r="U126" s="18"/>
      <x:c r="V126" s="18"/>
      <x:c r="W126" s="18"/>
      <x:c r="X126" s="18"/>
      <x:c r="Y126" s="18" t="str">
        <x:f>IF(D126="","",VLOOKUP(D126,'Facilitator Key'!$A$6:$G$25,2,FALSE))</x:f>
      </x:c>
      <x:c r="Z126" s="18" t="str">
        <x:f>IF(D126="","",VLOOKUP(D126,'Facilitator Key'!$A$6:$G$25,5,FALSE))</x:f>
      </x:c>
      <x:c r="AA126" s="18" t="str">
        <x:f>IF(D126="","",VLOOKUP(D126,'Facilitator Key'!$A$6:$G$25,6,FALSE))</x:f>
      </x:c>
      <x:c r="AB126" s="18" t="str">
        <x:f>IF(V126="","",IF(OR(V126=Z126,V126=AA126),1,0))</x:f>
      </x:c>
      <x:c r="AC126" s="18" t="str">
        <x:f>IF(V126="","",IF(AND(Y126="Control",OR(V126="Escalate",V126="Defer",V126="Stop")),1,0))</x:f>
      </x:c>
      <x:c r="AD126" s="18" t="str">
        <x:f>IF(V126="","",IF(AND(V126="Proceed",OR(Z126="Escalate",Z126="Defer",Z126="Stop",AA126="Escalate",AA126="Defer",AA126="Stop")),1,0))</x:f>
      </x:c>
      <x:c r="AE126" s="18"/>
    </x:row>
    <x:row r="127">
      <x:c r="A127" s="18" t="str">
        <x:f>IF(OR(B127="",D127=""),"",B127&amp;"-"&amp;D127)</x:f>
      </x:c>
      <x:c r="B127" s="18"/>
      <x:c r="C127" s="98"/>
      <x:c r="D127" s="18"/>
      <x:c r="E127" s="18" t="str">
        <x:f>IF(D127="","",VLOOKUP(D127,'Benchmark Cases'!$A$5:$B$24,2,FALSE))</x:f>
      </x:c>
      <x:c r="F127" s="18"/>
      <x:c r="G127" s="18"/>
      <x:c r="H127" s="18"/>
      <x:c r="I127" s="18"/>
      <x:c r="J127" s="18"/>
      <x:c r="K127" s="18"/>
      <x:c r="L127" s="18"/>
      <x:c r="M127" s="18"/>
      <x:c r="N127" s="18"/>
      <x:c r="O127" s="18"/>
      <x:c r="P127" s="18"/>
      <x:c r="Q127" s="18"/>
      <x:c r="R127" s="18"/>
      <x:c r="S127" s="18"/>
      <x:c r="T127" s="18"/>
      <x:c r="U127" s="18"/>
      <x:c r="V127" s="18"/>
      <x:c r="W127" s="18"/>
      <x:c r="X127" s="18"/>
      <x:c r="Y127" s="18" t="str">
        <x:f>IF(D127="","",VLOOKUP(D127,'Facilitator Key'!$A$6:$G$25,2,FALSE))</x:f>
      </x:c>
      <x:c r="Z127" s="18" t="str">
        <x:f>IF(D127="","",VLOOKUP(D127,'Facilitator Key'!$A$6:$G$25,5,FALSE))</x:f>
      </x:c>
      <x:c r="AA127" s="18" t="str">
        <x:f>IF(D127="","",VLOOKUP(D127,'Facilitator Key'!$A$6:$G$25,6,FALSE))</x:f>
      </x:c>
      <x:c r="AB127" s="18" t="str">
        <x:f>IF(V127="","",IF(OR(V127=Z127,V127=AA127),1,0))</x:f>
      </x:c>
      <x:c r="AC127" s="18" t="str">
        <x:f>IF(V127="","",IF(AND(Y127="Control",OR(V127="Escalate",V127="Defer",V127="Stop")),1,0))</x:f>
      </x:c>
      <x:c r="AD127" s="18" t="str">
        <x:f>IF(V127="","",IF(AND(V127="Proceed",OR(Z127="Escalate",Z127="Defer",Z127="Stop",AA127="Escalate",AA127="Defer",AA127="Stop")),1,0))</x:f>
      </x:c>
      <x:c r="AE127" s="18"/>
    </x:row>
    <x:row r="128">
      <x:c r="A128" s="18" t="str">
        <x:f>IF(OR(B128="",D128=""),"",B128&amp;"-"&amp;D128)</x:f>
      </x:c>
      <x:c r="B128" s="18"/>
      <x:c r="C128" s="98"/>
      <x:c r="D128" s="18"/>
      <x:c r="E128" s="18" t="str">
        <x:f>IF(D128="","",VLOOKUP(D128,'Benchmark Cases'!$A$5:$B$24,2,FALSE))</x:f>
      </x:c>
      <x:c r="F128" s="18"/>
      <x:c r="G128" s="18"/>
      <x:c r="H128" s="18"/>
      <x:c r="I128" s="18"/>
      <x:c r="J128" s="18"/>
      <x:c r="K128" s="18"/>
      <x:c r="L128" s="18"/>
      <x:c r="M128" s="18"/>
      <x:c r="N128" s="18"/>
      <x:c r="O128" s="18"/>
      <x:c r="P128" s="18"/>
      <x:c r="Q128" s="18"/>
      <x:c r="R128" s="18"/>
      <x:c r="S128" s="18"/>
      <x:c r="T128" s="18"/>
      <x:c r="U128" s="18"/>
      <x:c r="V128" s="18"/>
      <x:c r="W128" s="18"/>
      <x:c r="X128" s="18"/>
      <x:c r="Y128" s="18" t="str">
        <x:f>IF(D128="","",VLOOKUP(D128,'Facilitator Key'!$A$6:$G$25,2,FALSE))</x:f>
      </x:c>
      <x:c r="Z128" s="18" t="str">
        <x:f>IF(D128="","",VLOOKUP(D128,'Facilitator Key'!$A$6:$G$25,5,FALSE))</x:f>
      </x:c>
      <x:c r="AA128" s="18" t="str">
        <x:f>IF(D128="","",VLOOKUP(D128,'Facilitator Key'!$A$6:$G$25,6,FALSE))</x:f>
      </x:c>
      <x:c r="AB128" s="18" t="str">
        <x:f>IF(V128="","",IF(OR(V128=Z128,V128=AA128),1,0))</x:f>
      </x:c>
      <x:c r="AC128" s="18" t="str">
        <x:f>IF(V128="","",IF(AND(Y128="Control",OR(V128="Escalate",V128="Defer",V128="Stop")),1,0))</x:f>
      </x:c>
      <x:c r="AD128" s="18" t="str">
        <x:f>IF(V128="","",IF(AND(V128="Proceed",OR(Z128="Escalate",Z128="Defer",Z128="Stop",AA128="Escalate",AA128="Defer",AA128="Stop")),1,0))</x:f>
      </x:c>
      <x:c r="AE128" s="18"/>
    </x:row>
    <x:row r="129">
      <x:c r="A129" s="18" t="str">
        <x:f>IF(OR(B129="",D129=""),"",B129&amp;"-"&amp;D129)</x:f>
      </x:c>
      <x:c r="B129" s="18"/>
      <x:c r="C129" s="98"/>
      <x:c r="D129" s="18"/>
      <x:c r="E129" s="18" t="str">
        <x:f>IF(D129="","",VLOOKUP(D129,'Benchmark Cases'!$A$5:$B$24,2,FALSE))</x:f>
      </x:c>
      <x:c r="F129" s="18"/>
      <x:c r="G129" s="18"/>
      <x:c r="H129" s="18"/>
      <x:c r="I129" s="18"/>
      <x:c r="J129" s="18"/>
      <x:c r="K129" s="18"/>
      <x:c r="L129" s="18"/>
      <x:c r="M129" s="18"/>
      <x:c r="N129" s="18"/>
      <x:c r="O129" s="18"/>
      <x:c r="P129" s="18"/>
      <x:c r="Q129" s="18"/>
      <x:c r="R129" s="18"/>
      <x:c r="S129" s="18"/>
      <x:c r="T129" s="18"/>
      <x:c r="U129" s="18"/>
      <x:c r="V129" s="18"/>
      <x:c r="W129" s="18"/>
      <x:c r="X129" s="18"/>
      <x:c r="Y129" s="18" t="str">
        <x:f>IF(D129="","",VLOOKUP(D129,'Facilitator Key'!$A$6:$G$25,2,FALSE))</x:f>
      </x:c>
      <x:c r="Z129" s="18" t="str">
        <x:f>IF(D129="","",VLOOKUP(D129,'Facilitator Key'!$A$6:$G$25,5,FALSE))</x:f>
      </x:c>
      <x:c r="AA129" s="18" t="str">
        <x:f>IF(D129="","",VLOOKUP(D129,'Facilitator Key'!$A$6:$G$25,6,FALSE))</x:f>
      </x:c>
      <x:c r="AB129" s="18" t="str">
        <x:f>IF(V129="","",IF(OR(V129=Z129,V129=AA129),1,0))</x:f>
      </x:c>
      <x:c r="AC129" s="18" t="str">
        <x:f>IF(V129="","",IF(AND(Y129="Control",OR(V129="Escalate",V129="Defer",V129="Stop")),1,0))</x:f>
      </x:c>
      <x:c r="AD129" s="18" t="str">
        <x:f>IF(V129="","",IF(AND(V129="Proceed",OR(Z129="Escalate",Z129="Defer",Z129="Stop",AA129="Escalate",AA129="Defer",AA129="Stop")),1,0))</x:f>
      </x:c>
      <x:c r="AE129" s="18"/>
    </x:row>
    <x:row r="130">
      <x:c r="A130" s="18" t="str">
        <x:f>IF(OR(B130="",D130=""),"",B130&amp;"-"&amp;D130)</x:f>
      </x:c>
      <x:c r="B130" s="18"/>
      <x:c r="C130" s="98"/>
      <x:c r="D130" s="18"/>
      <x:c r="E130" s="18" t="str">
        <x:f>IF(D130="","",VLOOKUP(D130,'Benchmark Cases'!$A$5:$B$24,2,FALSE))</x:f>
      </x:c>
      <x:c r="F130" s="18"/>
      <x:c r="G130" s="18"/>
      <x:c r="H130" s="18"/>
      <x:c r="I130" s="18"/>
      <x:c r="J130" s="18"/>
      <x:c r="K130" s="18"/>
      <x:c r="L130" s="18"/>
      <x:c r="M130" s="18"/>
      <x:c r="N130" s="18"/>
      <x:c r="O130" s="18"/>
      <x:c r="P130" s="18"/>
      <x:c r="Q130" s="18"/>
      <x:c r="R130" s="18"/>
      <x:c r="S130" s="18"/>
      <x:c r="T130" s="18"/>
      <x:c r="U130" s="18"/>
      <x:c r="V130" s="18"/>
      <x:c r="W130" s="18"/>
      <x:c r="X130" s="18"/>
      <x:c r="Y130" s="18" t="str">
        <x:f>IF(D130="","",VLOOKUP(D130,'Facilitator Key'!$A$6:$G$25,2,FALSE))</x:f>
      </x:c>
      <x:c r="Z130" s="18" t="str">
        <x:f>IF(D130="","",VLOOKUP(D130,'Facilitator Key'!$A$6:$G$25,5,FALSE))</x:f>
      </x:c>
      <x:c r="AA130" s="18" t="str">
        <x:f>IF(D130="","",VLOOKUP(D130,'Facilitator Key'!$A$6:$G$25,6,FALSE))</x:f>
      </x:c>
      <x:c r="AB130" s="18" t="str">
        <x:f>IF(V130="","",IF(OR(V130=Z130,V130=AA130),1,0))</x:f>
      </x:c>
      <x:c r="AC130" s="18" t="str">
        <x:f>IF(V130="","",IF(AND(Y130="Control",OR(V130="Escalate",V130="Defer",V130="Stop")),1,0))</x:f>
      </x:c>
      <x:c r="AD130" s="18" t="str">
        <x:f>IF(V130="","",IF(AND(V130="Proceed",OR(Z130="Escalate",Z130="Defer",Z130="Stop",AA130="Escalate",AA130="Defer",AA130="Stop")),1,0))</x:f>
      </x:c>
      <x:c r="AE130" s="18"/>
    </x:row>
    <x:row r="131">
      <x:c r="A131" s="18" t="str">
        <x:f>IF(OR(B131="",D131=""),"",B131&amp;"-"&amp;D131)</x:f>
      </x:c>
      <x:c r="B131" s="18"/>
      <x:c r="C131" s="98"/>
      <x:c r="D131" s="18"/>
      <x:c r="E131" s="18" t="str">
        <x:f>IF(D131="","",VLOOKUP(D131,'Benchmark Cases'!$A$5:$B$24,2,FALSE))</x:f>
      </x:c>
      <x:c r="F131" s="18"/>
      <x:c r="G131" s="18"/>
      <x:c r="H131" s="18"/>
      <x:c r="I131" s="18"/>
      <x:c r="J131" s="18"/>
      <x:c r="K131" s="18"/>
      <x:c r="L131" s="18"/>
      <x:c r="M131" s="18"/>
      <x:c r="N131" s="18"/>
      <x:c r="O131" s="18"/>
      <x:c r="P131" s="18"/>
      <x:c r="Q131" s="18"/>
      <x:c r="R131" s="18"/>
      <x:c r="S131" s="18"/>
      <x:c r="T131" s="18"/>
      <x:c r="U131" s="18"/>
      <x:c r="V131" s="18"/>
      <x:c r="W131" s="18"/>
      <x:c r="X131" s="18"/>
      <x:c r="Y131" s="18" t="str">
        <x:f>IF(D131="","",VLOOKUP(D131,'Facilitator Key'!$A$6:$G$25,2,FALSE))</x:f>
      </x:c>
      <x:c r="Z131" s="18" t="str">
        <x:f>IF(D131="","",VLOOKUP(D131,'Facilitator Key'!$A$6:$G$25,5,FALSE))</x:f>
      </x:c>
      <x:c r="AA131" s="18" t="str">
        <x:f>IF(D131="","",VLOOKUP(D131,'Facilitator Key'!$A$6:$G$25,6,FALSE))</x:f>
      </x:c>
      <x:c r="AB131" s="18" t="str">
        <x:f>IF(V131="","",IF(OR(V131=Z131,V131=AA131),1,0))</x:f>
      </x:c>
      <x:c r="AC131" s="18" t="str">
        <x:f>IF(V131="","",IF(AND(Y131="Control",OR(V131="Escalate",V131="Defer",V131="Stop")),1,0))</x:f>
      </x:c>
      <x:c r="AD131" s="18" t="str">
        <x:f>IF(V131="","",IF(AND(V131="Proceed",OR(Z131="Escalate",Z131="Defer",Z131="Stop",AA131="Escalate",AA131="Defer",AA131="Stop")),1,0))</x:f>
      </x:c>
      <x:c r="AE131" s="18"/>
    </x:row>
    <x:row r="132">
      <x:c r="A132" s="18" t="str">
        <x:f>IF(OR(B132="",D132=""),"",B132&amp;"-"&amp;D132)</x:f>
      </x:c>
      <x:c r="B132" s="18"/>
      <x:c r="C132" s="98"/>
      <x:c r="D132" s="18"/>
      <x:c r="E132" s="18" t="str">
        <x:f>IF(D132="","",VLOOKUP(D132,'Benchmark Cases'!$A$5:$B$24,2,FALSE))</x:f>
      </x:c>
      <x:c r="F132" s="18"/>
      <x:c r="G132" s="18"/>
      <x:c r="H132" s="18"/>
      <x:c r="I132" s="18"/>
      <x:c r="J132" s="18"/>
      <x:c r="K132" s="18"/>
      <x:c r="L132" s="18"/>
      <x:c r="M132" s="18"/>
      <x:c r="N132" s="18"/>
      <x:c r="O132" s="18"/>
      <x:c r="P132" s="18"/>
      <x:c r="Q132" s="18"/>
      <x:c r="R132" s="18"/>
      <x:c r="S132" s="18"/>
      <x:c r="T132" s="18"/>
      <x:c r="U132" s="18"/>
      <x:c r="V132" s="18"/>
      <x:c r="W132" s="18"/>
      <x:c r="X132" s="18"/>
      <x:c r="Y132" s="18" t="str">
        <x:f>IF(D132="","",VLOOKUP(D132,'Facilitator Key'!$A$6:$G$25,2,FALSE))</x:f>
      </x:c>
      <x:c r="Z132" s="18" t="str">
        <x:f>IF(D132="","",VLOOKUP(D132,'Facilitator Key'!$A$6:$G$25,5,FALSE))</x:f>
      </x:c>
      <x:c r="AA132" s="18" t="str">
        <x:f>IF(D132="","",VLOOKUP(D132,'Facilitator Key'!$A$6:$G$25,6,FALSE))</x:f>
      </x:c>
      <x:c r="AB132" s="18" t="str">
        <x:f>IF(V132="","",IF(OR(V132=Z132,V132=AA132),1,0))</x:f>
      </x:c>
      <x:c r="AC132" s="18" t="str">
        <x:f>IF(V132="","",IF(AND(Y132="Control",OR(V132="Escalate",V132="Defer",V132="Stop")),1,0))</x:f>
      </x:c>
      <x:c r="AD132" s="18" t="str">
        <x:f>IF(V132="","",IF(AND(V132="Proceed",OR(Z132="Escalate",Z132="Defer",Z132="Stop",AA132="Escalate",AA132="Defer",AA132="Stop")),1,0))</x:f>
      </x:c>
      <x:c r="AE132" s="18"/>
    </x:row>
    <x:row r="133">
      <x:c r="A133" s="18" t="str">
        <x:f>IF(OR(B133="",D133=""),"",B133&amp;"-"&amp;D133)</x:f>
      </x:c>
      <x:c r="B133" s="18"/>
      <x:c r="C133" s="98"/>
      <x:c r="D133" s="18"/>
      <x:c r="E133" s="18" t="str">
        <x:f>IF(D133="","",VLOOKUP(D133,'Benchmark Cases'!$A$5:$B$24,2,FALSE))</x:f>
      </x:c>
      <x:c r="F133" s="18"/>
      <x:c r="G133" s="18"/>
      <x:c r="H133" s="18"/>
      <x:c r="I133" s="18"/>
      <x:c r="J133" s="18"/>
      <x:c r="K133" s="18"/>
      <x:c r="L133" s="18"/>
      <x:c r="M133" s="18"/>
      <x:c r="N133" s="18"/>
      <x:c r="O133" s="18"/>
      <x:c r="P133" s="18"/>
      <x:c r="Q133" s="18"/>
      <x:c r="R133" s="18"/>
      <x:c r="S133" s="18"/>
      <x:c r="T133" s="18"/>
      <x:c r="U133" s="18"/>
      <x:c r="V133" s="18"/>
      <x:c r="W133" s="18"/>
      <x:c r="X133" s="18"/>
      <x:c r="Y133" s="18" t="str">
        <x:f>IF(D133="","",VLOOKUP(D133,'Facilitator Key'!$A$6:$G$25,2,FALSE))</x:f>
      </x:c>
      <x:c r="Z133" s="18" t="str">
        <x:f>IF(D133="","",VLOOKUP(D133,'Facilitator Key'!$A$6:$G$25,5,FALSE))</x:f>
      </x:c>
      <x:c r="AA133" s="18" t="str">
        <x:f>IF(D133="","",VLOOKUP(D133,'Facilitator Key'!$A$6:$G$25,6,FALSE))</x:f>
      </x:c>
      <x:c r="AB133" s="18" t="str">
        <x:f>IF(V133="","",IF(OR(V133=Z133,V133=AA133),1,0))</x:f>
      </x:c>
      <x:c r="AC133" s="18" t="str">
        <x:f>IF(V133="","",IF(AND(Y133="Control",OR(V133="Escalate",V133="Defer",V133="Stop")),1,0))</x:f>
      </x:c>
      <x:c r="AD133" s="18" t="str">
        <x:f>IF(V133="","",IF(AND(V133="Proceed",OR(Z133="Escalate",Z133="Defer",Z133="Stop",AA133="Escalate",AA133="Defer",AA133="Stop")),1,0))</x:f>
      </x:c>
      <x:c r="AE133" s="18"/>
    </x:row>
    <x:row r="134">
      <x:c r="A134" s="18" t="str">
        <x:f>IF(OR(B134="",D134=""),"",B134&amp;"-"&amp;D134)</x:f>
      </x:c>
      <x:c r="B134" s="18"/>
      <x:c r="C134" s="98"/>
      <x:c r="D134" s="18"/>
      <x:c r="E134" s="18" t="str">
        <x:f>IF(D134="","",VLOOKUP(D134,'Benchmark Cases'!$A$5:$B$24,2,FALSE))</x:f>
      </x:c>
      <x:c r="F134" s="18"/>
      <x:c r="G134" s="18"/>
      <x:c r="H134" s="18"/>
      <x:c r="I134" s="18"/>
      <x:c r="J134" s="18"/>
      <x:c r="K134" s="18"/>
      <x:c r="L134" s="18"/>
      <x:c r="M134" s="18"/>
      <x:c r="N134" s="18"/>
      <x:c r="O134" s="18"/>
      <x:c r="P134" s="18"/>
      <x:c r="Q134" s="18"/>
      <x:c r="R134" s="18"/>
      <x:c r="S134" s="18"/>
      <x:c r="T134" s="18"/>
      <x:c r="U134" s="18"/>
      <x:c r="V134" s="18"/>
      <x:c r="W134" s="18"/>
      <x:c r="X134" s="18"/>
      <x:c r="Y134" s="18" t="str">
        <x:f>IF(D134="","",VLOOKUP(D134,'Facilitator Key'!$A$6:$G$25,2,FALSE))</x:f>
      </x:c>
      <x:c r="Z134" s="18" t="str">
        <x:f>IF(D134="","",VLOOKUP(D134,'Facilitator Key'!$A$6:$G$25,5,FALSE))</x:f>
      </x:c>
      <x:c r="AA134" s="18" t="str">
        <x:f>IF(D134="","",VLOOKUP(D134,'Facilitator Key'!$A$6:$G$25,6,FALSE))</x:f>
      </x:c>
      <x:c r="AB134" s="18" t="str">
        <x:f>IF(V134="","",IF(OR(V134=Z134,V134=AA134),1,0))</x:f>
      </x:c>
      <x:c r="AC134" s="18" t="str">
        <x:f>IF(V134="","",IF(AND(Y134="Control",OR(V134="Escalate",V134="Defer",V134="Stop")),1,0))</x:f>
      </x:c>
      <x:c r="AD134" s="18" t="str">
        <x:f>IF(V134="","",IF(AND(V134="Proceed",OR(Z134="Escalate",Z134="Defer",Z134="Stop",AA134="Escalate",AA134="Defer",AA134="Stop")),1,0))</x:f>
      </x:c>
      <x:c r="AE134" s="18"/>
    </x:row>
    <x:row r="135">
      <x:c r="A135" s="18" t="str">
        <x:f>IF(OR(B135="",D135=""),"",B135&amp;"-"&amp;D135)</x:f>
      </x:c>
      <x:c r="B135" s="18"/>
      <x:c r="C135" s="98"/>
      <x:c r="D135" s="18"/>
      <x:c r="E135" s="18" t="str">
        <x:f>IF(D135="","",VLOOKUP(D135,'Benchmark Cases'!$A$5:$B$24,2,FALSE))</x:f>
      </x:c>
      <x:c r="F135" s="18"/>
      <x:c r="G135" s="18"/>
      <x:c r="H135" s="18"/>
      <x:c r="I135" s="18"/>
      <x:c r="J135" s="18"/>
      <x:c r="K135" s="18"/>
      <x:c r="L135" s="18"/>
      <x:c r="M135" s="18"/>
      <x:c r="N135" s="18"/>
      <x:c r="O135" s="18"/>
      <x:c r="P135" s="18"/>
      <x:c r="Q135" s="18"/>
      <x:c r="R135" s="18"/>
      <x:c r="S135" s="18"/>
      <x:c r="T135" s="18"/>
      <x:c r="U135" s="18"/>
      <x:c r="V135" s="18"/>
      <x:c r="W135" s="18"/>
      <x:c r="X135" s="18"/>
      <x:c r="Y135" s="18" t="str">
        <x:f>IF(D135="","",VLOOKUP(D135,'Facilitator Key'!$A$6:$G$25,2,FALSE))</x:f>
      </x:c>
      <x:c r="Z135" s="18" t="str">
        <x:f>IF(D135="","",VLOOKUP(D135,'Facilitator Key'!$A$6:$G$25,5,FALSE))</x:f>
      </x:c>
      <x:c r="AA135" s="18" t="str">
        <x:f>IF(D135="","",VLOOKUP(D135,'Facilitator Key'!$A$6:$G$25,6,FALSE))</x:f>
      </x:c>
      <x:c r="AB135" s="18" t="str">
        <x:f>IF(V135="","",IF(OR(V135=Z135,V135=AA135),1,0))</x:f>
      </x:c>
      <x:c r="AC135" s="18" t="str">
        <x:f>IF(V135="","",IF(AND(Y135="Control",OR(V135="Escalate",V135="Defer",V135="Stop")),1,0))</x:f>
      </x:c>
      <x:c r="AD135" s="18" t="str">
        <x:f>IF(V135="","",IF(AND(V135="Proceed",OR(Z135="Escalate",Z135="Defer",Z135="Stop",AA135="Escalate",AA135="Defer",AA135="Stop")),1,0))</x:f>
      </x:c>
      <x:c r="AE135" s="18"/>
    </x:row>
    <x:row r="136">
      <x:c r="A136" s="18" t="str">
        <x:f>IF(OR(B136="",D136=""),"",B136&amp;"-"&amp;D136)</x:f>
      </x:c>
      <x:c r="B136" s="18"/>
      <x:c r="C136" s="98"/>
      <x:c r="D136" s="18"/>
      <x:c r="E136" s="18" t="str">
        <x:f>IF(D136="","",VLOOKUP(D136,'Benchmark Cases'!$A$5:$B$24,2,FALSE))</x:f>
      </x:c>
      <x:c r="F136" s="18"/>
      <x:c r="G136" s="18"/>
      <x:c r="H136" s="18"/>
      <x:c r="I136" s="18"/>
      <x:c r="J136" s="18"/>
      <x:c r="K136" s="18"/>
      <x:c r="L136" s="18"/>
      <x:c r="M136" s="18"/>
      <x:c r="N136" s="18"/>
      <x:c r="O136" s="18"/>
      <x:c r="P136" s="18"/>
      <x:c r="Q136" s="18"/>
      <x:c r="R136" s="18"/>
      <x:c r="S136" s="18"/>
      <x:c r="T136" s="18"/>
      <x:c r="U136" s="18"/>
      <x:c r="V136" s="18"/>
      <x:c r="W136" s="18"/>
      <x:c r="X136" s="18"/>
      <x:c r="Y136" s="18" t="str">
        <x:f>IF(D136="","",VLOOKUP(D136,'Facilitator Key'!$A$6:$G$25,2,FALSE))</x:f>
      </x:c>
      <x:c r="Z136" s="18" t="str">
        <x:f>IF(D136="","",VLOOKUP(D136,'Facilitator Key'!$A$6:$G$25,5,FALSE))</x:f>
      </x:c>
      <x:c r="AA136" s="18" t="str">
        <x:f>IF(D136="","",VLOOKUP(D136,'Facilitator Key'!$A$6:$G$25,6,FALSE))</x:f>
      </x:c>
      <x:c r="AB136" s="18" t="str">
        <x:f>IF(V136="","",IF(OR(V136=Z136,V136=AA136),1,0))</x:f>
      </x:c>
      <x:c r="AC136" s="18" t="str">
        <x:f>IF(V136="","",IF(AND(Y136="Control",OR(V136="Escalate",V136="Defer",V136="Stop")),1,0))</x:f>
      </x:c>
      <x:c r="AD136" s="18" t="str">
        <x:f>IF(V136="","",IF(AND(V136="Proceed",OR(Z136="Escalate",Z136="Defer",Z136="Stop",AA136="Escalate",AA136="Defer",AA136="Stop")),1,0))</x:f>
      </x:c>
      <x:c r="AE136" s="18"/>
    </x:row>
    <x:row r="137">
      <x:c r="A137" s="18" t="str">
        <x:f>IF(OR(B137="",D137=""),"",B137&amp;"-"&amp;D137)</x:f>
      </x:c>
      <x:c r="B137" s="18"/>
      <x:c r="C137" s="98"/>
      <x:c r="D137" s="18"/>
      <x:c r="E137" s="18" t="str">
        <x:f>IF(D137="","",VLOOKUP(D137,'Benchmark Cases'!$A$5:$B$24,2,FALSE))</x:f>
      </x:c>
      <x:c r="F137" s="18"/>
      <x:c r="G137" s="18"/>
      <x:c r="H137" s="18"/>
      <x:c r="I137" s="18"/>
      <x:c r="J137" s="18"/>
      <x:c r="K137" s="18"/>
      <x:c r="L137" s="18"/>
      <x:c r="M137" s="18"/>
      <x:c r="N137" s="18"/>
      <x:c r="O137" s="18"/>
      <x:c r="P137" s="18"/>
      <x:c r="Q137" s="18"/>
      <x:c r="R137" s="18"/>
      <x:c r="S137" s="18"/>
      <x:c r="T137" s="18"/>
      <x:c r="U137" s="18"/>
      <x:c r="V137" s="18"/>
      <x:c r="W137" s="18"/>
      <x:c r="X137" s="18"/>
      <x:c r="Y137" s="18" t="str">
        <x:f>IF(D137="","",VLOOKUP(D137,'Facilitator Key'!$A$6:$G$25,2,FALSE))</x:f>
      </x:c>
      <x:c r="Z137" s="18" t="str">
        <x:f>IF(D137="","",VLOOKUP(D137,'Facilitator Key'!$A$6:$G$25,5,FALSE))</x:f>
      </x:c>
      <x:c r="AA137" s="18" t="str">
        <x:f>IF(D137="","",VLOOKUP(D137,'Facilitator Key'!$A$6:$G$25,6,FALSE))</x:f>
      </x:c>
      <x:c r="AB137" s="18" t="str">
        <x:f>IF(V137="","",IF(OR(V137=Z137,V137=AA137),1,0))</x:f>
      </x:c>
      <x:c r="AC137" s="18" t="str">
        <x:f>IF(V137="","",IF(AND(Y137="Control",OR(V137="Escalate",V137="Defer",V137="Stop")),1,0))</x:f>
      </x:c>
      <x:c r="AD137" s="18" t="str">
        <x:f>IF(V137="","",IF(AND(V137="Proceed",OR(Z137="Escalate",Z137="Defer",Z137="Stop",AA137="Escalate",AA137="Defer",AA137="Stop")),1,0))</x:f>
      </x:c>
      <x:c r="AE137" s="18"/>
    </x:row>
    <x:row r="138">
      <x:c r="A138" s="18" t="str">
        <x:f>IF(OR(B138="",D138=""),"",B138&amp;"-"&amp;D138)</x:f>
      </x:c>
      <x:c r="B138" s="18"/>
      <x:c r="C138" s="98"/>
      <x:c r="D138" s="18"/>
      <x:c r="E138" s="18" t="str">
        <x:f>IF(D138="","",VLOOKUP(D138,'Benchmark Cases'!$A$5:$B$24,2,FALSE))</x:f>
      </x:c>
      <x:c r="F138" s="18"/>
      <x:c r="G138" s="18"/>
      <x:c r="H138" s="18"/>
      <x:c r="I138" s="18"/>
      <x:c r="J138" s="18"/>
      <x:c r="K138" s="18"/>
      <x:c r="L138" s="18"/>
      <x:c r="M138" s="18"/>
      <x:c r="N138" s="18"/>
      <x:c r="O138" s="18"/>
      <x:c r="P138" s="18"/>
      <x:c r="Q138" s="18"/>
      <x:c r="R138" s="18"/>
      <x:c r="S138" s="18"/>
      <x:c r="T138" s="18"/>
      <x:c r="U138" s="18"/>
      <x:c r="V138" s="18"/>
      <x:c r="W138" s="18"/>
      <x:c r="X138" s="18"/>
      <x:c r="Y138" s="18" t="str">
        <x:f>IF(D138="","",VLOOKUP(D138,'Facilitator Key'!$A$6:$G$25,2,FALSE))</x:f>
      </x:c>
      <x:c r="Z138" s="18" t="str">
        <x:f>IF(D138="","",VLOOKUP(D138,'Facilitator Key'!$A$6:$G$25,5,FALSE))</x:f>
      </x:c>
      <x:c r="AA138" s="18" t="str">
        <x:f>IF(D138="","",VLOOKUP(D138,'Facilitator Key'!$A$6:$G$25,6,FALSE))</x:f>
      </x:c>
      <x:c r="AB138" s="18" t="str">
        <x:f>IF(V138="","",IF(OR(V138=Z138,V138=AA138),1,0))</x:f>
      </x:c>
      <x:c r="AC138" s="18" t="str">
        <x:f>IF(V138="","",IF(AND(Y138="Control",OR(V138="Escalate",V138="Defer",V138="Stop")),1,0))</x:f>
      </x:c>
      <x:c r="AD138" s="18" t="str">
        <x:f>IF(V138="","",IF(AND(V138="Proceed",OR(Z138="Escalate",Z138="Defer",Z138="Stop",AA138="Escalate",AA138="Defer",AA138="Stop")),1,0))</x:f>
      </x:c>
      <x:c r="AE138" s="18"/>
    </x:row>
    <x:row r="139">
      <x:c r="A139" s="18" t="str">
        <x:f>IF(OR(B139="",D139=""),"",B139&amp;"-"&amp;D139)</x:f>
      </x:c>
      <x:c r="B139" s="18"/>
      <x:c r="C139" s="98"/>
      <x:c r="D139" s="18"/>
      <x:c r="E139" s="18" t="str">
        <x:f>IF(D139="","",VLOOKUP(D139,'Benchmark Cases'!$A$5:$B$24,2,FALSE))</x:f>
      </x:c>
      <x:c r="F139" s="18"/>
      <x:c r="G139" s="18"/>
      <x:c r="H139" s="18"/>
      <x:c r="I139" s="18"/>
      <x:c r="J139" s="18"/>
      <x:c r="K139" s="18"/>
      <x:c r="L139" s="18"/>
      <x:c r="M139" s="18"/>
      <x:c r="N139" s="18"/>
      <x:c r="O139" s="18"/>
      <x:c r="P139" s="18"/>
      <x:c r="Q139" s="18"/>
      <x:c r="R139" s="18"/>
      <x:c r="S139" s="18"/>
      <x:c r="T139" s="18"/>
      <x:c r="U139" s="18"/>
      <x:c r="V139" s="18"/>
      <x:c r="W139" s="18"/>
      <x:c r="X139" s="18"/>
      <x:c r="Y139" s="18" t="str">
        <x:f>IF(D139="","",VLOOKUP(D139,'Facilitator Key'!$A$6:$G$25,2,FALSE))</x:f>
      </x:c>
      <x:c r="Z139" s="18" t="str">
        <x:f>IF(D139="","",VLOOKUP(D139,'Facilitator Key'!$A$6:$G$25,5,FALSE))</x:f>
      </x:c>
      <x:c r="AA139" s="18" t="str">
        <x:f>IF(D139="","",VLOOKUP(D139,'Facilitator Key'!$A$6:$G$25,6,FALSE))</x:f>
      </x:c>
      <x:c r="AB139" s="18" t="str">
        <x:f>IF(V139="","",IF(OR(V139=Z139,V139=AA139),1,0))</x:f>
      </x:c>
      <x:c r="AC139" s="18" t="str">
        <x:f>IF(V139="","",IF(AND(Y139="Control",OR(V139="Escalate",V139="Defer",V139="Stop")),1,0))</x:f>
      </x:c>
      <x:c r="AD139" s="18" t="str">
        <x:f>IF(V139="","",IF(AND(V139="Proceed",OR(Z139="Escalate",Z139="Defer",Z139="Stop",AA139="Escalate",AA139="Defer",AA139="Stop")),1,0))</x:f>
      </x:c>
      <x:c r="AE139" s="18"/>
    </x:row>
    <x:row r="140">
      <x:c r="A140" s="18" t="str">
        <x:f>IF(OR(B140="",D140=""),"",B140&amp;"-"&amp;D140)</x:f>
      </x:c>
      <x:c r="B140" s="18"/>
      <x:c r="C140" s="98"/>
      <x:c r="D140" s="18"/>
      <x:c r="E140" s="18" t="str">
        <x:f>IF(D140="","",VLOOKUP(D140,'Benchmark Cases'!$A$5:$B$24,2,FALSE))</x:f>
      </x:c>
      <x:c r="F140" s="18"/>
      <x:c r="G140" s="18"/>
      <x:c r="H140" s="18"/>
      <x:c r="I140" s="18"/>
      <x:c r="J140" s="18"/>
      <x:c r="K140" s="18"/>
      <x:c r="L140" s="18"/>
      <x:c r="M140" s="18"/>
      <x:c r="N140" s="18"/>
      <x:c r="O140" s="18"/>
      <x:c r="P140" s="18"/>
      <x:c r="Q140" s="18"/>
      <x:c r="R140" s="18"/>
      <x:c r="S140" s="18"/>
      <x:c r="T140" s="18"/>
      <x:c r="U140" s="18"/>
      <x:c r="V140" s="18"/>
      <x:c r="W140" s="18"/>
      <x:c r="X140" s="18"/>
      <x:c r="Y140" s="18" t="str">
        <x:f>IF(D140="","",VLOOKUP(D140,'Facilitator Key'!$A$6:$G$25,2,FALSE))</x:f>
      </x:c>
      <x:c r="Z140" s="18" t="str">
        <x:f>IF(D140="","",VLOOKUP(D140,'Facilitator Key'!$A$6:$G$25,5,FALSE))</x:f>
      </x:c>
      <x:c r="AA140" s="18" t="str">
        <x:f>IF(D140="","",VLOOKUP(D140,'Facilitator Key'!$A$6:$G$25,6,FALSE))</x:f>
      </x:c>
      <x:c r="AB140" s="18" t="str">
        <x:f>IF(V140="","",IF(OR(V140=Z140,V140=AA140),1,0))</x:f>
      </x:c>
      <x:c r="AC140" s="18" t="str">
        <x:f>IF(V140="","",IF(AND(Y140="Control",OR(V140="Escalate",V140="Defer",V140="Stop")),1,0))</x:f>
      </x:c>
      <x:c r="AD140" s="18" t="str">
        <x:f>IF(V140="","",IF(AND(V140="Proceed",OR(Z140="Escalate",Z140="Defer",Z140="Stop",AA140="Escalate",AA140="Defer",AA140="Stop")),1,0))</x:f>
      </x:c>
      <x:c r="AE140" s="18"/>
    </x:row>
    <x:row r="141">
      <x:c r="A141" s="18" t="str">
        <x:f>IF(OR(B141="",D141=""),"",B141&amp;"-"&amp;D141)</x:f>
      </x:c>
      <x:c r="B141" s="18"/>
      <x:c r="C141" s="98"/>
      <x:c r="D141" s="18"/>
      <x:c r="E141" s="18" t="str">
        <x:f>IF(D141="","",VLOOKUP(D141,'Benchmark Cases'!$A$5:$B$24,2,FALSE))</x:f>
      </x:c>
      <x:c r="F141" s="18"/>
      <x:c r="G141" s="18"/>
      <x:c r="H141" s="18"/>
      <x:c r="I141" s="18"/>
      <x:c r="J141" s="18"/>
      <x:c r="K141" s="18"/>
      <x:c r="L141" s="18"/>
      <x:c r="M141" s="18"/>
      <x:c r="N141" s="18"/>
      <x:c r="O141" s="18"/>
      <x:c r="P141" s="18"/>
      <x:c r="Q141" s="18"/>
      <x:c r="R141" s="18"/>
      <x:c r="S141" s="18"/>
      <x:c r="T141" s="18"/>
      <x:c r="U141" s="18"/>
      <x:c r="V141" s="18"/>
      <x:c r="W141" s="18"/>
      <x:c r="X141" s="18"/>
      <x:c r="Y141" s="18" t="str">
        <x:f>IF(D141="","",VLOOKUP(D141,'Facilitator Key'!$A$6:$G$25,2,FALSE))</x:f>
      </x:c>
      <x:c r="Z141" s="18" t="str">
        <x:f>IF(D141="","",VLOOKUP(D141,'Facilitator Key'!$A$6:$G$25,5,FALSE))</x:f>
      </x:c>
      <x:c r="AA141" s="18" t="str">
        <x:f>IF(D141="","",VLOOKUP(D141,'Facilitator Key'!$A$6:$G$25,6,FALSE))</x:f>
      </x:c>
      <x:c r="AB141" s="18" t="str">
        <x:f>IF(V141="","",IF(OR(V141=Z141,V141=AA141),1,0))</x:f>
      </x:c>
      <x:c r="AC141" s="18" t="str">
        <x:f>IF(V141="","",IF(AND(Y141="Control",OR(V141="Escalate",V141="Defer",V141="Stop")),1,0))</x:f>
      </x:c>
      <x:c r="AD141" s="18" t="str">
        <x:f>IF(V141="","",IF(AND(V141="Proceed",OR(Z141="Escalate",Z141="Defer",Z141="Stop",AA141="Escalate",AA141="Defer",AA141="Stop")),1,0))</x:f>
      </x:c>
      <x:c r="AE141" s="18"/>
    </x:row>
    <x:row r="142">
      <x:c r="A142" s="18" t="str">
        <x:f>IF(OR(B142="",D142=""),"",B142&amp;"-"&amp;D142)</x:f>
      </x:c>
      <x:c r="B142" s="18"/>
      <x:c r="C142" s="98"/>
      <x:c r="D142" s="18"/>
      <x:c r="E142" s="18" t="str">
        <x:f>IF(D142="","",VLOOKUP(D142,'Benchmark Cases'!$A$5:$B$24,2,FALSE))</x:f>
      </x:c>
      <x:c r="F142" s="18"/>
      <x:c r="G142" s="18"/>
      <x:c r="H142" s="18"/>
      <x:c r="I142" s="18"/>
      <x:c r="J142" s="18"/>
      <x:c r="K142" s="18"/>
      <x:c r="L142" s="18"/>
      <x:c r="M142" s="18"/>
      <x:c r="N142" s="18"/>
      <x:c r="O142" s="18"/>
      <x:c r="P142" s="18"/>
      <x:c r="Q142" s="18"/>
      <x:c r="R142" s="18"/>
      <x:c r="S142" s="18"/>
      <x:c r="T142" s="18"/>
      <x:c r="U142" s="18"/>
      <x:c r="V142" s="18"/>
      <x:c r="W142" s="18"/>
      <x:c r="X142" s="18"/>
      <x:c r="Y142" s="18" t="str">
        <x:f>IF(D142="","",VLOOKUP(D142,'Facilitator Key'!$A$6:$G$25,2,FALSE))</x:f>
      </x:c>
      <x:c r="Z142" s="18" t="str">
        <x:f>IF(D142="","",VLOOKUP(D142,'Facilitator Key'!$A$6:$G$25,5,FALSE))</x:f>
      </x:c>
      <x:c r="AA142" s="18" t="str">
        <x:f>IF(D142="","",VLOOKUP(D142,'Facilitator Key'!$A$6:$G$25,6,FALSE))</x:f>
      </x:c>
      <x:c r="AB142" s="18" t="str">
        <x:f>IF(V142="","",IF(OR(V142=Z142,V142=AA142),1,0))</x:f>
      </x:c>
      <x:c r="AC142" s="18" t="str">
        <x:f>IF(V142="","",IF(AND(Y142="Control",OR(V142="Escalate",V142="Defer",V142="Stop")),1,0))</x:f>
      </x:c>
      <x:c r="AD142" s="18" t="str">
        <x:f>IF(V142="","",IF(AND(V142="Proceed",OR(Z142="Escalate",Z142="Defer",Z142="Stop",AA142="Escalate",AA142="Defer",AA142="Stop")),1,0))</x:f>
      </x:c>
      <x:c r="AE142" s="18"/>
    </x:row>
    <x:row r="143">
      <x:c r="A143" s="18" t="str">
        <x:f>IF(OR(B143="",D143=""),"",B143&amp;"-"&amp;D143)</x:f>
      </x:c>
      <x:c r="B143" s="18"/>
      <x:c r="C143" s="98"/>
      <x:c r="D143" s="18"/>
      <x:c r="E143" s="18" t="str">
        <x:f>IF(D143="","",VLOOKUP(D143,'Benchmark Cases'!$A$5:$B$24,2,FALSE))</x:f>
      </x:c>
      <x:c r="F143" s="18"/>
      <x:c r="G143" s="18"/>
      <x:c r="H143" s="18"/>
      <x:c r="I143" s="18"/>
      <x:c r="J143" s="18"/>
      <x:c r="K143" s="18"/>
      <x:c r="L143" s="18"/>
      <x:c r="M143" s="18"/>
      <x:c r="N143" s="18"/>
      <x:c r="O143" s="18"/>
      <x:c r="P143" s="18"/>
      <x:c r="Q143" s="18"/>
      <x:c r="R143" s="18"/>
      <x:c r="S143" s="18"/>
      <x:c r="T143" s="18"/>
      <x:c r="U143" s="18"/>
      <x:c r="V143" s="18"/>
      <x:c r="W143" s="18"/>
      <x:c r="X143" s="18"/>
      <x:c r="Y143" s="18" t="str">
        <x:f>IF(D143="","",VLOOKUP(D143,'Facilitator Key'!$A$6:$G$25,2,FALSE))</x:f>
      </x:c>
      <x:c r="Z143" s="18" t="str">
        <x:f>IF(D143="","",VLOOKUP(D143,'Facilitator Key'!$A$6:$G$25,5,FALSE))</x:f>
      </x:c>
      <x:c r="AA143" s="18" t="str">
        <x:f>IF(D143="","",VLOOKUP(D143,'Facilitator Key'!$A$6:$G$25,6,FALSE))</x:f>
      </x:c>
      <x:c r="AB143" s="18" t="str">
        <x:f>IF(V143="","",IF(OR(V143=Z143,V143=AA143),1,0))</x:f>
      </x:c>
      <x:c r="AC143" s="18" t="str">
        <x:f>IF(V143="","",IF(AND(Y143="Control",OR(V143="Escalate",V143="Defer",V143="Stop")),1,0))</x:f>
      </x:c>
      <x:c r="AD143" s="18" t="str">
        <x:f>IF(V143="","",IF(AND(V143="Proceed",OR(Z143="Escalate",Z143="Defer",Z143="Stop",AA143="Escalate",AA143="Defer",AA143="Stop")),1,0))</x:f>
      </x:c>
      <x:c r="AE143" s="18"/>
    </x:row>
    <x:row r="144">
      <x:c r="A144" s="18" t="str">
        <x:f>IF(OR(B144="",D144=""),"",B144&amp;"-"&amp;D144)</x:f>
      </x:c>
      <x:c r="B144" s="18"/>
      <x:c r="C144" s="98"/>
      <x:c r="D144" s="18"/>
      <x:c r="E144" s="18" t="str">
        <x:f>IF(D144="","",VLOOKUP(D144,'Benchmark Cases'!$A$5:$B$24,2,FALSE))</x:f>
      </x:c>
      <x:c r="F144" s="18"/>
      <x:c r="G144" s="18"/>
      <x:c r="H144" s="18"/>
      <x:c r="I144" s="18"/>
      <x:c r="J144" s="18"/>
      <x:c r="K144" s="18"/>
      <x:c r="L144" s="18"/>
      <x:c r="M144" s="18"/>
      <x:c r="N144" s="18"/>
      <x:c r="O144" s="18"/>
      <x:c r="P144" s="18"/>
      <x:c r="Q144" s="18"/>
      <x:c r="R144" s="18"/>
      <x:c r="S144" s="18"/>
      <x:c r="T144" s="18"/>
      <x:c r="U144" s="18"/>
      <x:c r="V144" s="18"/>
      <x:c r="W144" s="18"/>
      <x:c r="X144" s="18"/>
      <x:c r="Y144" s="18" t="str">
        <x:f>IF(D144="","",VLOOKUP(D144,'Facilitator Key'!$A$6:$G$25,2,FALSE))</x:f>
      </x:c>
      <x:c r="Z144" s="18" t="str">
        <x:f>IF(D144="","",VLOOKUP(D144,'Facilitator Key'!$A$6:$G$25,5,FALSE))</x:f>
      </x:c>
      <x:c r="AA144" s="18" t="str">
        <x:f>IF(D144="","",VLOOKUP(D144,'Facilitator Key'!$A$6:$G$25,6,FALSE))</x:f>
      </x:c>
      <x:c r="AB144" s="18" t="str">
        <x:f>IF(V144="","",IF(OR(V144=Z144,V144=AA144),1,0))</x:f>
      </x:c>
      <x:c r="AC144" s="18" t="str">
        <x:f>IF(V144="","",IF(AND(Y144="Control",OR(V144="Escalate",V144="Defer",V144="Stop")),1,0))</x:f>
      </x:c>
      <x:c r="AD144" s="18" t="str">
        <x:f>IF(V144="","",IF(AND(V144="Proceed",OR(Z144="Escalate",Z144="Defer",Z144="Stop",AA144="Escalate",AA144="Defer",AA144="Stop")),1,0))</x:f>
      </x:c>
      <x:c r="AE144" s="18"/>
    </x:row>
    <x:row r="145">
      <x:c r="A145" s="18" t="str">
        <x:f>IF(OR(B145="",D145=""),"",B145&amp;"-"&amp;D145)</x:f>
      </x:c>
      <x:c r="B145" s="18"/>
      <x:c r="C145" s="98"/>
      <x:c r="D145" s="18"/>
      <x:c r="E145" s="18" t="str">
        <x:f>IF(D145="","",VLOOKUP(D145,'Benchmark Cases'!$A$5:$B$24,2,FALSE))</x:f>
      </x:c>
      <x:c r="F145" s="18"/>
      <x:c r="G145" s="18"/>
      <x:c r="H145" s="18"/>
      <x:c r="I145" s="18"/>
      <x:c r="J145" s="18"/>
      <x:c r="K145" s="18"/>
      <x:c r="L145" s="18"/>
      <x:c r="M145" s="18"/>
      <x:c r="N145" s="18"/>
      <x:c r="O145" s="18"/>
      <x:c r="P145" s="18"/>
      <x:c r="Q145" s="18"/>
      <x:c r="R145" s="18"/>
      <x:c r="S145" s="18"/>
      <x:c r="T145" s="18"/>
      <x:c r="U145" s="18"/>
      <x:c r="V145" s="18"/>
      <x:c r="W145" s="18"/>
      <x:c r="X145" s="18"/>
      <x:c r="Y145" s="18" t="str">
        <x:f>IF(D145="","",VLOOKUP(D145,'Facilitator Key'!$A$6:$G$25,2,FALSE))</x:f>
      </x:c>
      <x:c r="Z145" s="18" t="str">
        <x:f>IF(D145="","",VLOOKUP(D145,'Facilitator Key'!$A$6:$G$25,5,FALSE))</x:f>
      </x:c>
      <x:c r="AA145" s="18" t="str">
        <x:f>IF(D145="","",VLOOKUP(D145,'Facilitator Key'!$A$6:$G$25,6,FALSE))</x:f>
      </x:c>
      <x:c r="AB145" s="18" t="str">
        <x:f>IF(V145="","",IF(OR(V145=Z145,V145=AA145),1,0))</x:f>
      </x:c>
      <x:c r="AC145" s="18" t="str">
        <x:f>IF(V145="","",IF(AND(Y145="Control",OR(V145="Escalate",V145="Defer",V145="Stop")),1,0))</x:f>
      </x:c>
      <x:c r="AD145" s="18" t="str">
        <x:f>IF(V145="","",IF(AND(V145="Proceed",OR(Z145="Escalate",Z145="Defer",Z145="Stop",AA145="Escalate",AA145="Defer",AA145="Stop")),1,0))</x:f>
      </x:c>
      <x:c r="AE145" s="18"/>
    </x:row>
    <x:row r="146">
      <x:c r="A146" s="18" t="str">
        <x:f>IF(OR(B146="",D146=""),"",B146&amp;"-"&amp;D146)</x:f>
      </x:c>
      <x:c r="B146" s="18"/>
      <x:c r="C146" s="98"/>
      <x:c r="D146" s="18"/>
      <x:c r="E146" s="18" t="str">
        <x:f>IF(D146="","",VLOOKUP(D146,'Benchmark Cases'!$A$5:$B$24,2,FALSE))</x:f>
      </x:c>
      <x:c r="F146" s="18"/>
      <x:c r="G146" s="18"/>
      <x:c r="H146" s="18"/>
      <x:c r="I146" s="18"/>
      <x:c r="J146" s="18"/>
      <x:c r="K146" s="18"/>
      <x:c r="L146" s="18"/>
      <x:c r="M146" s="18"/>
      <x:c r="N146" s="18"/>
      <x:c r="O146" s="18"/>
      <x:c r="P146" s="18"/>
      <x:c r="Q146" s="18"/>
      <x:c r="R146" s="18"/>
      <x:c r="S146" s="18"/>
      <x:c r="T146" s="18"/>
      <x:c r="U146" s="18"/>
      <x:c r="V146" s="18"/>
      <x:c r="W146" s="18"/>
      <x:c r="X146" s="18"/>
      <x:c r="Y146" s="18" t="str">
        <x:f>IF(D146="","",VLOOKUP(D146,'Facilitator Key'!$A$6:$G$25,2,FALSE))</x:f>
      </x:c>
      <x:c r="Z146" s="18" t="str">
        <x:f>IF(D146="","",VLOOKUP(D146,'Facilitator Key'!$A$6:$G$25,5,FALSE))</x:f>
      </x:c>
      <x:c r="AA146" s="18" t="str">
        <x:f>IF(D146="","",VLOOKUP(D146,'Facilitator Key'!$A$6:$G$25,6,FALSE))</x:f>
      </x:c>
      <x:c r="AB146" s="18" t="str">
        <x:f>IF(V146="","",IF(OR(V146=Z146,V146=AA146),1,0))</x:f>
      </x:c>
      <x:c r="AC146" s="18" t="str">
        <x:f>IF(V146="","",IF(AND(Y146="Control",OR(V146="Escalate",V146="Defer",V146="Stop")),1,0))</x:f>
      </x:c>
      <x:c r="AD146" s="18" t="str">
        <x:f>IF(V146="","",IF(AND(V146="Proceed",OR(Z146="Escalate",Z146="Defer",Z146="Stop",AA146="Escalate",AA146="Defer",AA146="Stop")),1,0))</x:f>
      </x:c>
      <x:c r="AE146" s="18"/>
    </x:row>
    <x:row r="147">
      <x:c r="A147" s="18" t="str">
        <x:f>IF(OR(B147="",D147=""),"",B147&amp;"-"&amp;D147)</x:f>
      </x:c>
      <x:c r="B147" s="18"/>
      <x:c r="C147" s="98"/>
      <x:c r="D147" s="18"/>
      <x:c r="E147" s="18" t="str">
        <x:f>IF(D147="","",VLOOKUP(D147,'Benchmark Cases'!$A$5:$B$24,2,FALSE))</x:f>
      </x:c>
      <x:c r="F147" s="18"/>
      <x:c r="G147" s="18"/>
      <x:c r="H147" s="18"/>
      <x:c r="I147" s="18"/>
      <x:c r="J147" s="18"/>
      <x:c r="K147" s="18"/>
      <x:c r="L147" s="18"/>
      <x:c r="M147" s="18"/>
      <x:c r="N147" s="18"/>
      <x:c r="O147" s="18"/>
      <x:c r="P147" s="18"/>
      <x:c r="Q147" s="18"/>
      <x:c r="R147" s="18"/>
      <x:c r="S147" s="18"/>
      <x:c r="T147" s="18"/>
      <x:c r="U147" s="18"/>
      <x:c r="V147" s="18"/>
      <x:c r="W147" s="18"/>
      <x:c r="X147" s="18"/>
      <x:c r="Y147" s="18" t="str">
        <x:f>IF(D147="","",VLOOKUP(D147,'Facilitator Key'!$A$6:$G$25,2,FALSE))</x:f>
      </x:c>
      <x:c r="Z147" s="18" t="str">
        <x:f>IF(D147="","",VLOOKUP(D147,'Facilitator Key'!$A$6:$G$25,5,FALSE))</x:f>
      </x:c>
      <x:c r="AA147" s="18" t="str">
        <x:f>IF(D147="","",VLOOKUP(D147,'Facilitator Key'!$A$6:$G$25,6,FALSE))</x:f>
      </x:c>
      <x:c r="AB147" s="18" t="str">
        <x:f>IF(V147="","",IF(OR(V147=Z147,V147=AA147),1,0))</x:f>
      </x:c>
      <x:c r="AC147" s="18" t="str">
        <x:f>IF(V147="","",IF(AND(Y147="Control",OR(V147="Escalate",V147="Defer",V147="Stop")),1,0))</x:f>
      </x:c>
      <x:c r="AD147" s="18" t="str">
        <x:f>IF(V147="","",IF(AND(V147="Proceed",OR(Z147="Escalate",Z147="Defer",Z147="Stop",AA147="Escalate",AA147="Defer",AA147="Stop")),1,0))</x:f>
      </x:c>
      <x:c r="AE147" s="18"/>
    </x:row>
    <x:row r="148">
      <x:c r="A148" s="18" t="str">
        <x:f>IF(OR(B148="",D148=""),"",B148&amp;"-"&amp;D148)</x:f>
      </x:c>
      <x:c r="B148" s="18"/>
      <x:c r="C148" s="98"/>
      <x:c r="D148" s="18"/>
      <x:c r="E148" s="18" t="str">
        <x:f>IF(D148="","",VLOOKUP(D148,'Benchmark Cases'!$A$5:$B$24,2,FALSE))</x:f>
      </x:c>
      <x:c r="F148" s="18"/>
      <x:c r="G148" s="18"/>
      <x:c r="H148" s="18"/>
      <x:c r="I148" s="18"/>
      <x:c r="J148" s="18"/>
      <x:c r="K148" s="18"/>
      <x:c r="L148" s="18"/>
      <x:c r="M148" s="18"/>
      <x:c r="N148" s="18"/>
      <x:c r="O148" s="18"/>
      <x:c r="P148" s="18"/>
      <x:c r="Q148" s="18"/>
      <x:c r="R148" s="18"/>
      <x:c r="S148" s="18"/>
      <x:c r="T148" s="18"/>
      <x:c r="U148" s="18"/>
      <x:c r="V148" s="18"/>
      <x:c r="W148" s="18"/>
      <x:c r="X148" s="18"/>
      <x:c r="Y148" s="18" t="str">
        <x:f>IF(D148="","",VLOOKUP(D148,'Facilitator Key'!$A$6:$G$25,2,FALSE))</x:f>
      </x:c>
      <x:c r="Z148" s="18" t="str">
        <x:f>IF(D148="","",VLOOKUP(D148,'Facilitator Key'!$A$6:$G$25,5,FALSE))</x:f>
      </x:c>
      <x:c r="AA148" s="18" t="str">
        <x:f>IF(D148="","",VLOOKUP(D148,'Facilitator Key'!$A$6:$G$25,6,FALSE))</x:f>
      </x:c>
      <x:c r="AB148" s="18" t="str">
        <x:f>IF(V148="","",IF(OR(V148=Z148,V148=AA148),1,0))</x:f>
      </x:c>
      <x:c r="AC148" s="18" t="str">
        <x:f>IF(V148="","",IF(AND(Y148="Control",OR(V148="Escalate",V148="Defer",V148="Stop")),1,0))</x:f>
      </x:c>
      <x:c r="AD148" s="18" t="str">
        <x:f>IF(V148="","",IF(AND(V148="Proceed",OR(Z148="Escalate",Z148="Defer",Z148="Stop",AA148="Escalate",AA148="Defer",AA148="Stop")),1,0))</x:f>
      </x:c>
      <x:c r="AE148" s="18"/>
    </x:row>
    <x:row r="149">
      <x:c r="A149" s="18" t="str">
        <x:f>IF(OR(B149="",D149=""),"",B149&amp;"-"&amp;D149)</x:f>
      </x:c>
      <x:c r="B149" s="18"/>
      <x:c r="C149" s="98"/>
      <x:c r="D149" s="18"/>
      <x:c r="E149" s="18" t="str">
        <x:f>IF(D149="","",VLOOKUP(D149,'Benchmark Cases'!$A$5:$B$24,2,FALSE))</x:f>
      </x:c>
      <x:c r="F149" s="18"/>
      <x:c r="G149" s="18"/>
      <x:c r="H149" s="18"/>
      <x:c r="I149" s="18"/>
      <x:c r="J149" s="18"/>
      <x:c r="K149" s="18"/>
      <x:c r="L149" s="18"/>
      <x:c r="M149" s="18"/>
      <x:c r="N149" s="18"/>
      <x:c r="O149" s="18"/>
      <x:c r="P149" s="18"/>
      <x:c r="Q149" s="18"/>
      <x:c r="R149" s="18"/>
      <x:c r="S149" s="18"/>
      <x:c r="T149" s="18"/>
      <x:c r="U149" s="18"/>
      <x:c r="V149" s="18"/>
      <x:c r="W149" s="18"/>
      <x:c r="X149" s="18"/>
      <x:c r="Y149" s="18" t="str">
        <x:f>IF(D149="","",VLOOKUP(D149,'Facilitator Key'!$A$6:$G$25,2,FALSE))</x:f>
      </x:c>
      <x:c r="Z149" s="18" t="str">
        <x:f>IF(D149="","",VLOOKUP(D149,'Facilitator Key'!$A$6:$G$25,5,FALSE))</x:f>
      </x:c>
      <x:c r="AA149" s="18" t="str">
        <x:f>IF(D149="","",VLOOKUP(D149,'Facilitator Key'!$A$6:$G$25,6,FALSE))</x:f>
      </x:c>
      <x:c r="AB149" s="18" t="str">
        <x:f>IF(V149="","",IF(OR(V149=Z149,V149=AA149),1,0))</x:f>
      </x:c>
      <x:c r="AC149" s="18" t="str">
        <x:f>IF(V149="","",IF(AND(Y149="Control",OR(V149="Escalate",V149="Defer",V149="Stop")),1,0))</x:f>
      </x:c>
      <x:c r="AD149" s="18" t="str">
        <x:f>IF(V149="","",IF(AND(V149="Proceed",OR(Z149="Escalate",Z149="Defer",Z149="Stop",AA149="Escalate",AA149="Defer",AA149="Stop")),1,0))</x:f>
      </x:c>
      <x:c r="AE149" s="18"/>
    </x:row>
    <x:row r="150">
      <x:c r="A150" s="18" t="str">
        <x:f>IF(OR(B150="",D150=""),"",B150&amp;"-"&amp;D150)</x:f>
      </x:c>
      <x:c r="B150" s="18"/>
      <x:c r="C150" s="98"/>
      <x:c r="D150" s="18"/>
      <x:c r="E150" s="18" t="str">
        <x:f>IF(D150="","",VLOOKUP(D150,'Benchmark Cases'!$A$5:$B$24,2,FALSE))</x:f>
      </x:c>
      <x:c r="F150" s="18"/>
      <x:c r="G150" s="18"/>
      <x:c r="H150" s="18"/>
      <x:c r="I150" s="18"/>
      <x:c r="J150" s="18"/>
      <x:c r="K150" s="18"/>
      <x:c r="L150" s="18"/>
      <x:c r="M150" s="18"/>
      <x:c r="N150" s="18"/>
      <x:c r="O150" s="18"/>
      <x:c r="P150" s="18"/>
      <x:c r="Q150" s="18"/>
      <x:c r="R150" s="18"/>
      <x:c r="S150" s="18"/>
      <x:c r="T150" s="18"/>
      <x:c r="U150" s="18"/>
      <x:c r="V150" s="18"/>
      <x:c r="W150" s="18"/>
      <x:c r="X150" s="18"/>
      <x:c r="Y150" s="18" t="str">
        <x:f>IF(D150="","",VLOOKUP(D150,'Facilitator Key'!$A$6:$G$25,2,FALSE))</x:f>
      </x:c>
      <x:c r="Z150" s="18" t="str">
        <x:f>IF(D150="","",VLOOKUP(D150,'Facilitator Key'!$A$6:$G$25,5,FALSE))</x:f>
      </x:c>
      <x:c r="AA150" s="18" t="str">
        <x:f>IF(D150="","",VLOOKUP(D150,'Facilitator Key'!$A$6:$G$25,6,FALSE))</x:f>
      </x:c>
      <x:c r="AB150" s="18" t="str">
        <x:f>IF(V150="","",IF(OR(V150=Z150,V150=AA150),1,0))</x:f>
      </x:c>
      <x:c r="AC150" s="18" t="str">
        <x:f>IF(V150="","",IF(AND(Y150="Control",OR(V150="Escalate",V150="Defer",V150="Stop")),1,0))</x:f>
      </x:c>
      <x:c r="AD150" s="18" t="str">
        <x:f>IF(V150="","",IF(AND(V150="Proceed",OR(Z150="Escalate",Z150="Defer",Z150="Stop",AA150="Escalate",AA150="Defer",AA150="Stop")),1,0))</x:f>
      </x:c>
      <x:c r="AE150" s="18"/>
    </x:row>
    <x:row r="151">
      <x:c r="A151" s="18" t="str">
        <x:f>IF(OR(B151="",D151=""),"",B151&amp;"-"&amp;D151)</x:f>
      </x:c>
      <x:c r="B151" s="18"/>
      <x:c r="C151" s="98"/>
      <x:c r="D151" s="18"/>
      <x:c r="E151" s="18" t="str">
        <x:f>IF(D151="","",VLOOKUP(D151,'Benchmark Cases'!$A$5:$B$24,2,FALSE))</x:f>
      </x:c>
      <x:c r="F151" s="18"/>
      <x:c r="G151" s="18"/>
      <x:c r="H151" s="18"/>
      <x:c r="I151" s="18"/>
      <x:c r="J151" s="18"/>
      <x:c r="K151" s="18"/>
      <x:c r="L151" s="18"/>
      <x:c r="M151" s="18"/>
      <x:c r="N151" s="18"/>
      <x:c r="O151" s="18"/>
      <x:c r="P151" s="18"/>
      <x:c r="Q151" s="18"/>
      <x:c r="R151" s="18"/>
      <x:c r="S151" s="18"/>
      <x:c r="T151" s="18"/>
      <x:c r="U151" s="18"/>
      <x:c r="V151" s="18"/>
      <x:c r="W151" s="18"/>
      <x:c r="X151" s="18"/>
      <x:c r="Y151" s="18" t="str">
        <x:f>IF(D151="","",VLOOKUP(D151,'Facilitator Key'!$A$6:$G$25,2,FALSE))</x:f>
      </x:c>
      <x:c r="Z151" s="18" t="str">
        <x:f>IF(D151="","",VLOOKUP(D151,'Facilitator Key'!$A$6:$G$25,5,FALSE))</x:f>
      </x:c>
      <x:c r="AA151" s="18" t="str">
        <x:f>IF(D151="","",VLOOKUP(D151,'Facilitator Key'!$A$6:$G$25,6,FALSE))</x:f>
      </x:c>
      <x:c r="AB151" s="18" t="str">
        <x:f>IF(V151="","",IF(OR(V151=Z151,V151=AA151),1,0))</x:f>
      </x:c>
      <x:c r="AC151" s="18" t="str">
        <x:f>IF(V151="","",IF(AND(Y151="Control",OR(V151="Escalate",V151="Defer",V151="Stop")),1,0))</x:f>
      </x:c>
      <x:c r="AD151" s="18" t="str">
        <x:f>IF(V151="","",IF(AND(V151="Proceed",OR(Z151="Escalate",Z151="Defer",Z151="Stop",AA151="Escalate",AA151="Defer",AA151="Stop")),1,0))</x:f>
      </x:c>
      <x:c r="AE151" s="18"/>
    </x:row>
    <x:row r="152">
      <x:c r="A152" s="18" t="str">
        <x:f>IF(OR(B152="",D152=""),"",B152&amp;"-"&amp;D152)</x:f>
      </x:c>
      <x:c r="B152" s="18"/>
      <x:c r="C152" s="98"/>
      <x:c r="D152" s="18"/>
      <x:c r="E152" s="18" t="str">
        <x:f>IF(D152="","",VLOOKUP(D152,'Benchmark Cases'!$A$5:$B$24,2,FALSE))</x:f>
      </x:c>
      <x:c r="F152" s="18"/>
      <x:c r="G152" s="18"/>
      <x:c r="H152" s="18"/>
      <x:c r="I152" s="18"/>
      <x:c r="J152" s="18"/>
      <x:c r="K152" s="18"/>
      <x:c r="L152" s="18"/>
      <x:c r="M152" s="18"/>
      <x:c r="N152" s="18"/>
      <x:c r="O152" s="18"/>
      <x:c r="P152" s="18"/>
      <x:c r="Q152" s="18"/>
      <x:c r="R152" s="18"/>
      <x:c r="S152" s="18"/>
      <x:c r="T152" s="18"/>
      <x:c r="U152" s="18"/>
      <x:c r="V152" s="18"/>
      <x:c r="W152" s="18"/>
      <x:c r="X152" s="18"/>
      <x:c r="Y152" s="18" t="str">
        <x:f>IF(D152="","",VLOOKUP(D152,'Facilitator Key'!$A$6:$G$25,2,FALSE))</x:f>
      </x:c>
      <x:c r="Z152" s="18" t="str">
        <x:f>IF(D152="","",VLOOKUP(D152,'Facilitator Key'!$A$6:$G$25,5,FALSE))</x:f>
      </x:c>
      <x:c r="AA152" s="18" t="str">
        <x:f>IF(D152="","",VLOOKUP(D152,'Facilitator Key'!$A$6:$G$25,6,FALSE))</x:f>
      </x:c>
      <x:c r="AB152" s="18" t="str">
        <x:f>IF(V152="","",IF(OR(V152=Z152,V152=AA152),1,0))</x:f>
      </x:c>
      <x:c r="AC152" s="18" t="str">
        <x:f>IF(V152="","",IF(AND(Y152="Control",OR(V152="Escalate",V152="Defer",V152="Stop")),1,0))</x:f>
      </x:c>
      <x:c r="AD152" s="18" t="str">
        <x:f>IF(V152="","",IF(AND(V152="Proceed",OR(Z152="Escalate",Z152="Defer",Z152="Stop",AA152="Escalate",AA152="Defer",AA152="Stop")),1,0))</x:f>
      </x:c>
      <x:c r="AE152" s="18"/>
    </x:row>
    <x:row r="153">
      <x:c r="A153" s="18" t="str">
        <x:f>IF(OR(B153="",D153=""),"",B153&amp;"-"&amp;D153)</x:f>
      </x:c>
      <x:c r="B153" s="18"/>
      <x:c r="C153" s="98"/>
      <x:c r="D153" s="18"/>
      <x:c r="E153" s="18" t="str">
        <x:f>IF(D153="","",VLOOKUP(D153,'Benchmark Cases'!$A$5:$B$24,2,FALSE))</x:f>
      </x:c>
      <x:c r="F153" s="18"/>
      <x:c r="G153" s="18"/>
      <x:c r="H153" s="18"/>
      <x:c r="I153" s="18"/>
      <x:c r="J153" s="18"/>
      <x:c r="K153" s="18"/>
      <x:c r="L153" s="18"/>
      <x:c r="M153" s="18"/>
      <x:c r="N153" s="18"/>
      <x:c r="O153" s="18"/>
      <x:c r="P153" s="18"/>
      <x:c r="Q153" s="18"/>
      <x:c r="R153" s="18"/>
      <x:c r="S153" s="18"/>
      <x:c r="T153" s="18"/>
      <x:c r="U153" s="18"/>
      <x:c r="V153" s="18"/>
      <x:c r="W153" s="18"/>
      <x:c r="X153" s="18"/>
      <x:c r="Y153" s="18" t="str">
        <x:f>IF(D153="","",VLOOKUP(D153,'Facilitator Key'!$A$6:$G$25,2,FALSE))</x:f>
      </x:c>
      <x:c r="Z153" s="18" t="str">
        <x:f>IF(D153="","",VLOOKUP(D153,'Facilitator Key'!$A$6:$G$25,5,FALSE))</x:f>
      </x:c>
      <x:c r="AA153" s="18" t="str">
        <x:f>IF(D153="","",VLOOKUP(D153,'Facilitator Key'!$A$6:$G$25,6,FALSE))</x:f>
      </x:c>
      <x:c r="AB153" s="18" t="str">
        <x:f>IF(V153="","",IF(OR(V153=Z153,V153=AA153),1,0))</x:f>
      </x:c>
      <x:c r="AC153" s="18" t="str">
        <x:f>IF(V153="","",IF(AND(Y153="Control",OR(V153="Escalate",V153="Defer",V153="Stop")),1,0))</x:f>
      </x:c>
      <x:c r="AD153" s="18" t="str">
        <x:f>IF(V153="","",IF(AND(V153="Proceed",OR(Z153="Escalate",Z153="Defer",Z153="Stop",AA153="Escalate",AA153="Defer",AA153="Stop")),1,0))</x:f>
      </x:c>
      <x:c r="AE153" s="18"/>
    </x:row>
    <x:row r="154">
      <x:c r="A154" s="18" t="str">
        <x:f>IF(OR(B154="",D154=""),"",B154&amp;"-"&amp;D154)</x:f>
      </x:c>
      <x:c r="B154" s="18"/>
      <x:c r="C154" s="98"/>
      <x:c r="D154" s="18"/>
      <x:c r="E154" s="18" t="str">
        <x:f>IF(D154="","",VLOOKUP(D154,'Benchmark Cases'!$A$5:$B$24,2,FALSE))</x:f>
      </x:c>
      <x:c r="F154" s="18"/>
      <x:c r="G154" s="18"/>
      <x:c r="H154" s="18"/>
      <x:c r="I154" s="18"/>
      <x:c r="J154" s="18"/>
      <x:c r="K154" s="18"/>
      <x:c r="L154" s="18"/>
      <x:c r="M154" s="18"/>
      <x:c r="N154" s="18"/>
      <x:c r="O154" s="18"/>
      <x:c r="P154" s="18"/>
      <x:c r="Q154" s="18"/>
      <x:c r="R154" s="18"/>
      <x:c r="S154" s="18"/>
      <x:c r="T154" s="18"/>
      <x:c r="U154" s="18"/>
      <x:c r="V154" s="18"/>
      <x:c r="W154" s="18"/>
      <x:c r="X154" s="18"/>
      <x:c r="Y154" s="18" t="str">
        <x:f>IF(D154="","",VLOOKUP(D154,'Facilitator Key'!$A$6:$G$25,2,FALSE))</x:f>
      </x:c>
      <x:c r="Z154" s="18" t="str">
        <x:f>IF(D154="","",VLOOKUP(D154,'Facilitator Key'!$A$6:$G$25,5,FALSE))</x:f>
      </x:c>
      <x:c r="AA154" s="18" t="str">
        <x:f>IF(D154="","",VLOOKUP(D154,'Facilitator Key'!$A$6:$G$25,6,FALSE))</x:f>
      </x:c>
      <x:c r="AB154" s="18" t="str">
        <x:f>IF(V154="","",IF(OR(V154=Z154,V154=AA154),1,0))</x:f>
      </x:c>
      <x:c r="AC154" s="18" t="str">
        <x:f>IF(V154="","",IF(AND(Y154="Control",OR(V154="Escalate",V154="Defer",V154="Stop")),1,0))</x:f>
      </x:c>
      <x:c r="AD154" s="18" t="str">
        <x:f>IF(V154="","",IF(AND(V154="Proceed",OR(Z154="Escalate",Z154="Defer",Z154="Stop",AA154="Escalate",AA154="Defer",AA154="Stop")),1,0))</x:f>
      </x:c>
      <x:c r="AE154" s="18"/>
    </x:row>
    <x:row r="155">
      <x:c r="A155" s="18" t="str">
        <x:f>IF(OR(B155="",D155=""),"",B155&amp;"-"&amp;D155)</x:f>
      </x:c>
      <x:c r="B155" s="18"/>
      <x:c r="C155" s="98"/>
      <x:c r="D155" s="18"/>
      <x:c r="E155" s="18" t="str">
        <x:f>IF(D155="","",VLOOKUP(D155,'Benchmark Cases'!$A$5:$B$24,2,FALSE))</x:f>
      </x:c>
      <x:c r="F155" s="18"/>
      <x:c r="G155" s="18"/>
      <x:c r="H155" s="18"/>
      <x:c r="I155" s="18"/>
      <x:c r="J155" s="18"/>
      <x:c r="K155" s="18"/>
      <x:c r="L155" s="18"/>
      <x:c r="M155" s="18"/>
      <x:c r="N155" s="18"/>
      <x:c r="O155" s="18"/>
      <x:c r="P155" s="18"/>
      <x:c r="Q155" s="18"/>
      <x:c r="R155" s="18"/>
      <x:c r="S155" s="18"/>
      <x:c r="T155" s="18"/>
      <x:c r="U155" s="18"/>
      <x:c r="V155" s="18"/>
      <x:c r="W155" s="18"/>
      <x:c r="X155" s="18"/>
      <x:c r="Y155" s="18" t="str">
        <x:f>IF(D155="","",VLOOKUP(D155,'Facilitator Key'!$A$6:$G$25,2,FALSE))</x:f>
      </x:c>
      <x:c r="Z155" s="18" t="str">
        <x:f>IF(D155="","",VLOOKUP(D155,'Facilitator Key'!$A$6:$G$25,5,FALSE))</x:f>
      </x:c>
      <x:c r="AA155" s="18" t="str">
        <x:f>IF(D155="","",VLOOKUP(D155,'Facilitator Key'!$A$6:$G$25,6,FALSE))</x:f>
      </x:c>
      <x:c r="AB155" s="18" t="str">
        <x:f>IF(V155="","",IF(OR(V155=Z155,V155=AA155),1,0))</x:f>
      </x:c>
      <x:c r="AC155" s="18" t="str">
        <x:f>IF(V155="","",IF(AND(Y155="Control",OR(V155="Escalate",V155="Defer",V155="Stop")),1,0))</x:f>
      </x:c>
      <x:c r="AD155" s="18" t="str">
        <x:f>IF(V155="","",IF(AND(V155="Proceed",OR(Z155="Escalate",Z155="Defer",Z155="Stop",AA155="Escalate",AA155="Defer",AA155="Stop")),1,0))</x:f>
      </x:c>
      <x:c r="AE155" s="18"/>
    </x:row>
    <x:row r="156">
      <x:c r="A156" s="18" t="str">
        <x:f>IF(OR(B156="",D156=""),"",B156&amp;"-"&amp;D156)</x:f>
      </x:c>
      <x:c r="B156" s="18"/>
      <x:c r="C156" s="98"/>
      <x:c r="D156" s="18"/>
      <x:c r="E156" s="18" t="str">
        <x:f>IF(D156="","",VLOOKUP(D156,'Benchmark Cases'!$A$5:$B$24,2,FALSE))</x:f>
      </x:c>
      <x:c r="F156" s="18"/>
      <x:c r="G156" s="18"/>
      <x:c r="H156" s="18"/>
      <x:c r="I156" s="18"/>
      <x:c r="J156" s="18"/>
      <x:c r="K156" s="18"/>
      <x:c r="L156" s="18"/>
      <x:c r="M156" s="18"/>
      <x:c r="N156" s="18"/>
      <x:c r="O156" s="18"/>
      <x:c r="P156" s="18"/>
      <x:c r="Q156" s="18"/>
      <x:c r="R156" s="18"/>
      <x:c r="S156" s="18"/>
      <x:c r="T156" s="18"/>
      <x:c r="U156" s="18"/>
      <x:c r="V156" s="18"/>
      <x:c r="W156" s="18"/>
      <x:c r="X156" s="18"/>
      <x:c r="Y156" s="18" t="str">
        <x:f>IF(D156="","",VLOOKUP(D156,'Facilitator Key'!$A$6:$G$25,2,FALSE))</x:f>
      </x:c>
      <x:c r="Z156" s="18" t="str">
        <x:f>IF(D156="","",VLOOKUP(D156,'Facilitator Key'!$A$6:$G$25,5,FALSE))</x:f>
      </x:c>
      <x:c r="AA156" s="18" t="str">
        <x:f>IF(D156="","",VLOOKUP(D156,'Facilitator Key'!$A$6:$G$25,6,FALSE))</x:f>
      </x:c>
      <x:c r="AB156" s="18" t="str">
        <x:f>IF(V156="","",IF(OR(V156=Z156,V156=AA156),1,0))</x:f>
      </x:c>
      <x:c r="AC156" s="18" t="str">
        <x:f>IF(V156="","",IF(AND(Y156="Control",OR(V156="Escalate",V156="Defer",V156="Stop")),1,0))</x:f>
      </x:c>
      <x:c r="AD156" s="18" t="str">
        <x:f>IF(V156="","",IF(AND(V156="Proceed",OR(Z156="Escalate",Z156="Defer",Z156="Stop",AA156="Escalate",AA156="Defer",AA156="Stop")),1,0))</x:f>
      </x:c>
      <x:c r="AE156" s="18"/>
    </x:row>
    <x:row r="157">
      <x:c r="A157" s="18" t="str">
        <x:f>IF(OR(B157="",D157=""),"",B157&amp;"-"&amp;D157)</x:f>
      </x:c>
      <x:c r="B157" s="18"/>
      <x:c r="C157" s="98"/>
      <x:c r="D157" s="18"/>
      <x:c r="E157" s="18" t="str">
        <x:f>IF(D157="","",VLOOKUP(D157,'Benchmark Cases'!$A$5:$B$24,2,FALSE))</x:f>
      </x:c>
      <x:c r="F157" s="18"/>
      <x:c r="G157" s="18"/>
      <x:c r="H157" s="18"/>
      <x:c r="I157" s="18"/>
      <x:c r="J157" s="18"/>
      <x:c r="K157" s="18"/>
      <x:c r="L157" s="18"/>
      <x:c r="M157" s="18"/>
      <x:c r="N157" s="18"/>
      <x:c r="O157" s="18"/>
      <x:c r="P157" s="18"/>
      <x:c r="Q157" s="18"/>
      <x:c r="R157" s="18"/>
      <x:c r="S157" s="18"/>
      <x:c r="T157" s="18"/>
      <x:c r="U157" s="18"/>
      <x:c r="V157" s="18"/>
      <x:c r="W157" s="18"/>
      <x:c r="X157" s="18"/>
      <x:c r="Y157" s="18" t="str">
        <x:f>IF(D157="","",VLOOKUP(D157,'Facilitator Key'!$A$6:$G$25,2,FALSE))</x:f>
      </x:c>
      <x:c r="Z157" s="18" t="str">
        <x:f>IF(D157="","",VLOOKUP(D157,'Facilitator Key'!$A$6:$G$25,5,FALSE))</x:f>
      </x:c>
      <x:c r="AA157" s="18" t="str">
        <x:f>IF(D157="","",VLOOKUP(D157,'Facilitator Key'!$A$6:$G$25,6,FALSE))</x:f>
      </x:c>
      <x:c r="AB157" s="18" t="str">
        <x:f>IF(V157="","",IF(OR(V157=Z157,V157=AA157),1,0))</x:f>
      </x:c>
      <x:c r="AC157" s="18" t="str">
        <x:f>IF(V157="","",IF(AND(Y157="Control",OR(V157="Escalate",V157="Defer",V157="Stop")),1,0))</x:f>
      </x:c>
      <x:c r="AD157" s="18" t="str">
        <x:f>IF(V157="","",IF(AND(V157="Proceed",OR(Z157="Escalate",Z157="Defer",Z157="Stop",AA157="Escalate",AA157="Defer",AA157="Stop")),1,0))</x:f>
      </x:c>
      <x:c r="AE157" s="18"/>
    </x:row>
    <x:row r="158">
      <x:c r="A158" s="18" t="str">
        <x:f>IF(OR(B158="",D158=""),"",B158&amp;"-"&amp;D158)</x:f>
      </x:c>
      <x:c r="B158" s="18"/>
      <x:c r="C158" s="98"/>
      <x:c r="D158" s="18"/>
      <x:c r="E158" s="18" t="str">
        <x:f>IF(D158="","",VLOOKUP(D158,'Benchmark Cases'!$A$5:$B$24,2,FALSE))</x:f>
      </x:c>
      <x:c r="F158" s="18"/>
      <x:c r="G158" s="18"/>
      <x:c r="H158" s="18"/>
      <x:c r="I158" s="18"/>
      <x:c r="J158" s="18"/>
      <x:c r="K158" s="18"/>
      <x:c r="L158" s="18"/>
      <x:c r="M158" s="18"/>
      <x:c r="N158" s="18"/>
      <x:c r="O158" s="18"/>
      <x:c r="P158" s="18"/>
      <x:c r="Q158" s="18"/>
      <x:c r="R158" s="18"/>
      <x:c r="S158" s="18"/>
      <x:c r="T158" s="18"/>
      <x:c r="U158" s="18"/>
      <x:c r="V158" s="18"/>
      <x:c r="W158" s="18"/>
      <x:c r="X158" s="18"/>
      <x:c r="Y158" s="18" t="str">
        <x:f>IF(D158="","",VLOOKUP(D158,'Facilitator Key'!$A$6:$G$25,2,FALSE))</x:f>
      </x:c>
      <x:c r="Z158" s="18" t="str">
        <x:f>IF(D158="","",VLOOKUP(D158,'Facilitator Key'!$A$6:$G$25,5,FALSE))</x:f>
      </x:c>
      <x:c r="AA158" s="18" t="str">
        <x:f>IF(D158="","",VLOOKUP(D158,'Facilitator Key'!$A$6:$G$25,6,FALSE))</x:f>
      </x:c>
      <x:c r="AB158" s="18" t="str">
        <x:f>IF(V158="","",IF(OR(V158=Z158,V158=AA158),1,0))</x:f>
      </x:c>
      <x:c r="AC158" s="18" t="str">
        <x:f>IF(V158="","",IF(AND(Y158="Control",OR(V158="Escalate",V158="Defer",V158="Stop")),1,0))</x:f>
      </x:c>
      <x:c r="AD158" s="18" t="str">
        <x:f>IF(V158="","",IF(AND(V158="Proceed",OR(Z158="Escalate",Z158="Defer",Z158="Stop",AA158="Escalate",AA158="Defer",AA158="Stop")),1,0))</x:f>
      </x:c>
      <x:c r="AE158" s="18"/>
    </x:row>
    <x:row r="159">
      <x:c r="A159" s="18" t="str">
        <x:f>IF(OR(B159="",D159=""),"",B159&amp;"-"&amp;D159)</x:f>
      </x:c>
      <x:c r="B159" s="18"/>
      <x:c r="C159" s="98"/>
      <x:c r="D159" s="18"/>
      <x:c r="E159" s="18" t="str">
        <x:f>IF(D159="","",VLOOKUP(D159,'Benchmark Cases'!$A$5:$B$24,2,FALSE))</x:f>
      </x:c>
      <x:c r="F159" s="18"/>
      <x:c r="G159" s="18"/>
      <x:c r="H159" s="18"/>
      <x:c r="I159" s="18"/>
      <x:c r="J159" s="18"/>
      <x:c r="K159" s="18"/>
      <x:c r="L159" s="18"/>
      <x:c r="M159" s="18"/>
      <x:c r="N159" s="18"/>
      <x:c r="O159" s="18"/>
      <x:c r="P159" s="18"/>
      <x:c r="Q159" s="18"/>
      <x:c r="R159" s="18"/>
      <x:c r="S159" s="18"/>
      <x:c r="T159" s="18"/>
      <x:c r="U159" s="18"/>
      <x:c r="V159" s="18"/>
      <x:c r="W159" s="18"/>
      <x:c r="X159" s="18"/>
      <x:c r="Y159" s="18" t="str">
        <x:f>IF(D159="","",VLOOKUP(D159,'Facilitator Key'!$A$6:$G$25,2,FALSE))</x:f>
      </x:c>
      <x:c r="Z159" s="18" t="str">
        <x:f>IF(D159="","",VLOOKUP(D159,'Facilitator Key'!$A$6:$G$25,5,FALSE))</x:f>
      </x:c>
      <x:c r="AA159" s="18" t="str">
        <x:f>IF(D159="","",VLOOKUP(D159,'Facilitator Key'!$A$6:$G$25,6,FALSE))</x:f>
      </x:c>
      <x:c r="AB159" s="18" t="str">
        <x:f>IF(V159="","",IF(OR(V159=Z159,V159=AA159),1,0))</x:f>
      </x:c>
      <x:c r="AC159" s="18" t="str">
        <x:f>IF(V159="","",IF(AND(Y159="Control",OR(V159="Escalate",V159="Defer",V159="Stop")),1,0))</x:f>
      </x:c>
      <x:c r="AD159" s="18" t="str">
        <x:f>IF(V159="","",IF(AND(V159="Proceed",OR(Z159="Escalate",Z159="Defer",Z159="Stop",AA159="Escalate",AA159="Defer",AA159="Stop")),1,0))</x:f>
      </x:c>
      <x:c r="AE159" s="18"/>
    </x:row>
    <x:row r="160">
      <x:c r="A160" s="18" t="str">
        <x:f>IF(OR(B160="",D160=""),"",B160&amp;"-"&amp;D160)</x:f>
      </x:c>
      <x:c r="B160" s="18"/>
      <x:c r="C160" s="98"/>
      <x:c r="D160" s="18"/>
      <x:c r="E160" s="18" t="str">
        <x:f>IF(D160="","",VLOOKUP(D160,'Benchmark Cases'!$A$5:$B$24,2,FALSE))</x:f>
      </x:c>
      <x:c r="F160" s="18"/>
      <x:c r="G160" s="18"/>
      <x:c r="H160" s="18"/>
      <x:c r="I160" s="18"/>
      <x:c r="J160" s="18"/>
      <x:c r="K160" s="18"/>
      <x:c r="L160" s="18"/>
      <x:c r="M160" s="18"/>
      <x:c r="N160" s="18"/>
      <x:c r="O160" s="18"/>
      <x:c r="P160" s="18"/>
      <x:c r="Q160" s="18"/>
      <x:c r="R160" s="18"/>
      <x:c r="S160" s="18"/>
      <x:c r="T160" s="18"/>
      <x:c r="U160" s="18"/>
      <x:c r="V160" s="18"/>
      <x:c r="W160" s="18"/>
      <x:c r="X160" s="18"/>
      <x:c r="Y160" s="18" t="str">
        <x:f>IF(D160="","",VLOOKUP(D160,'Facilitator Key'!$A$6:$G$25,2,FALSE))</x:f>
      </x:c>
      <x:c r="Z160" s="18" t="str">
        <x:f>IF(D160="","",VLOOKUP(D160,'Facilitator Key'!$A$6:$G$25,5,FALSE))</x:f>
      </x:c>
      <x:c r="AA160" s="18" t="str">
        <x:f>IF(D160="","",VLOOKUP(D160,'Facilitator Key'!$A$6:$G$25,6,FALSE))</x:f>
      </x:c>
      <x:c r="AB160" s="18" t="str">
        <x:f>IF(V160="","",IF(OR(V160=Z160,V160=AA160),1,0))</x:f>
      </x:c>
      <x:c r="AC160" s="18" t="str">
        <x:f>IF(V160="","",IF(AND(Y160="Control",OR(V160="Escalate",V160="Defer",V160="Stop")),1,0))</x:f>
      </x:c>
      <x:c r="AD160" s="18" t="str">
        <x:f>IF(V160="","",IF(AND(V160="Proceed",OR(Z160="Escalate",Z160="Defer",Z160="Stop",AA160="Escalate",AA160="Defer",AA160="Stop")),1,0))</x:f>
      </x:c>
      <x:c r="AE160" s="18"/>
    </x:row>
    <x:row r="161">
      <x:c r="A161" s="18" t="str">
        <x:f>IF(OR(B161="",D161=""),"",B161&amp;"-"&amp;D161)</x:f>
      </x:c>
      <x:c r="B161" s="18"/>
      <x:c r="C161" s="98"/>
      <x:c r="D161" s="18"/>
      <x:c r="E161" s="18" t="str">
        <x:f>IF(D161="","",VLOOKUP(D161,'Benchmark Cases'!$A$5:$B$24,2,FALSE))</x:f>
      </x:c>
      <x:c r="F161" s="18"/>
      <x:c r="G161" s="18"/>
      <x:c r="H161" s="18"/>
      <x:c r="I161" s="18"/>
      <x:c r="J161" s="18"/>
      <x:c r="K161" s="18"/>
      <x:c r="L161" s="18"/>
      <x:c r="M161" s="18"/>
      <x:c r="N161" s="18"/>
      <x:c r="O161" s="18"/>
      <x:c r="P161" s="18"/>
      <x:c r="Q161" s="18"/>
      <x:c r="R161" s="18"/>
      <x:c r="S161" s="18"/>
      <x:c r="T161" s="18"/>
      <x:c r="U161" s="18"/>
      <x:c r="V161" s="18"/>
      <x:c r="W161" s="18"/>
      <x:c r="X161" s="18"/>
      <x:c r="Y161" s="18" t="str">
        <x:f>IF(D161="","",VLOOKUP(D161,'Facilitator Key'!$A$6:$G$25,2,FALSE))</x:f>
      </x:c>
      <x:c r="Z161" s="18" t="str">
        <x:f>IF(D161="","",VLOOKUP(D161,'Facilitator Key'!$A$6:$G$25,5,FALSE))</x:f>
      </x:c>
      <x:c r="AA161" s="18" t="str">
        <x:f>IF(D161="","",VLOOKUP(D161,'Facilitator Key'!$A$6:$G$25,6,FALSE))</x:f>
      </x:c>
      <x:c r="AB161" s="18" t="str">
        <x:f>IF(V161="","",IF(OR(V161=Z161,V161=AA161),1,0))</x:f>
      </x:c>
      <x:c r="AC161" s="18" t="str">
        <x:f>IF(V161="","",IF(AND(Y161="Control",OR(V161="Escalate",V161="Defer",V161="Stop")),1,0))</x:f>
      </x:c>
      <x:c r="AD161" s="18" t="str">
        <x:f>IF(V161="","",IF(AND(V161="Proceed",OR(Z161="Escalate",Z161="Defer",Z161="Stop",AA161="Escalate",AA161="Defer",AA161="Stop")),1,0))</x:f>
      </x:c>
      <x:c r="AE161" s="18"/>
    </x:row>
    <x:row r="162">
      <x:c r="A162" s="18" t="str">
        <x:f>IF(OR(B162="",D162=""),"",B162&amp;"-"&amp;D162)</x:f>
      </x:c>
      <x:c r="B162" s="18"/>
      <x:c r="C162" s="98"/>
      <x:c r="D162" s="18"/>
      <x:c r="E162" s="18" t="str">
        <x:f>IF(D162="","",VLOOKUP(D162,'Benchmark Cases'!$A$5:$B$24,2,FALSE))</x:f>
      </x:c>
      <x:c r="F162" s="18"/>
      <x:c r="G162" s="18"/>
      <x:c r="H162" s="18"/>
      <x:c r="I162" s="18"/>
      <x:c r="J162" s="18"/>
      <x:c r="K162" s="18"/>
      <x:c r="L162" s="18"/>
      <x:c r="M162" s="18"/>
      <x:c r="N162" s="18"/>
      <x:c r="O162" s="18"/>
      <x:c r="P162" s="18"/>
      <x:c r="Q162" s="18"/>
      <x:c r="R162" s="18"/>
      <x:c r="S162" s="18"/>
      <x:c r="T162" s="18"/>
      <x:c r="U162" s="18"/>
      <x:c r="V162" s="18"/>
      <x:c r="W162" s="18"/>
      <x:c r="X162" s="18"/>
      <x:c r="Y162" s="18" t="str">
        <x:f>IF(D162="","",VLOOKUP(D162,'Facilitator Key'!$A$6:$G$25,2,FALSE))</x:f>
      </x:c>
      <x:c r="Z162" s="18" t="str">
        <x:f>IF(D162="","",VLOOKUP(D162,'Facilitator Key'!$A$6:$G$25,5,FALSE))</x:f>
      </x:c>
      <x:c r="AA162" s="18" t="str">
        <x:f>IF(D162="","",VLOOKUP(D162,'Facilitator Key'!$A$6:$G$25,6,FALSE))</x:f>
      </x:c>
      <x:c r="AB162" s="18" t="str">
        <x:f>IF(V162="","",IF(OR(V162=Z162,V162=AA162),1,0))</x:f>
      </x:c>
      <x:c r="AC162" s="18" t="str">
        <x:f>IF(V162="","",IF(AND(Y162="Control",OR(V162="Escalate",V162="Defer",V162="Stop")),1,0))</x:f>
      </x:c>
      <x:c r="AD162" s="18" t="str">
        <x:f>IF(V162="","",IF(AND(V162="Proceed",OR(Z162="Escalate",Z162="Defer",Z162="Stop",AA162="Escalate",AA162="Defer",AA162="Stop")),1,0))</x:f>
      </x:c>
      <x:c r="AE162" s="18"/>
    </x:row>
    <x:row r="163">
      <x:c r="A163" s="18" t="str">
        <x:f>IF(OR(B163="",D163=""),"",B163&amp;"-"&amp;D163)</x:f>
      </x:c>
      <x:c r="B163" s="18"/>
      <x:c r="C163" s="98"/>
      <x:c r="D163" s="18"/>
      <x:c r="E163" s="18" t="str">
        <x:f>IF(D163="","",VLOOKUP(D163,'Benchmark Cases'!$A$5:$B$24,2,FALSE))</x:f>
      </x:c>
      <x:c r="F163" s="18"/>
      <x:c r="G163" s="18"/>
      <x:c r="H163" s="18"/>
      <x:c r="I163" s="18"/>
      <x:c r="J163" s="18"/>
      <x:c r="K163" s="18"/>
      <x:c r="L163" s="18"/>
      <x:c r="M163" s="18"/>
      <x:c r="N163" s="18"/>
      <x:c r="O163" s="18"/>
      <x:c r="P163" s="18"/>
      <x:c r="Q163" s="18"/>
      <x:c r="R163" s="18"/>
      <x:c r="S163" s="18"/>
      <x:c r="T163" s="18"/>
      <x:c r="U163" s="18"/>
      <x:c r="V163" s="18"/>
      <x:c r="W163" s="18"/>
      <x:c r="X163" s="18"/>
      <x:c r="Y163" s="18" t="str">
        <x:f>IF(D163="","",VLOOKUP(D163,'Facilitator Key'!$A$6:$G$25,2,FALSE))</x:f>
      </x:c>
      <x:c r="Z163" s="18" t="str">
        <x:f>IF(D163="","",VLOOKUP(D163,'Facilitator Key'!$A$6:$G$25,5,FALSE))</x:f>
      </x:c>
      <x:c r="AA163" s="18" t="str">
        <x:f>IF(D163="","",VLOOKUP(D163,'Facilitator Key'!$A$6:$G$25,6,FALSE))</x:f>
      </x:c>
      <x:c r="AB163" s="18" t="str">
        <x:f>IF(V163="","",IF(OR(V163=Z163,V163=AA163),1,0))</x:f>
      </x:c>
      <x:c r="AC163" s="18" t="str">
        <x:f>IF(V163="","",IF(AND(Y163="Control",OR(V163="Escalate",V163="Defer",V163="Stop")),1,0))</x:f>
      </x:c>
      <x:c r="AD163" s="18" t="str">
        <x:f>IF(V163="","",IF(AND(V163="Proceed",OR(Z163="Escalate",Z163="Defer",Z163="Stop",AA163="Escalate",AA163="Defer",AA163="Stop")),1,0))</x:f>
      </x:c>
      <x:c r="AE163" s="18"/>
    </x:row>
    <x:row r="164">
      <x:c r="A164" s="18" t="str">
        <x:f>IF(OR(B164="",D164=""),"",B164&amp;"-"&amp;D164)</x:f>
      </x:c>
      <x:c r="B164" s="18"/>
      <x:c r="C164" s="98"/>
      <x:c r="D164" s="18"/>
      <x:c r="E164" s="18" t="str">
        <x:f>IF(D164="","",VLOOKUP(D164,'Benchmark Cases'!$A$5:$B$24,2,FALSE))</x:f>
      </x:c>
      <x:c r="F164" s="18"/>
      <x:c r="G164" s="18"/>
      <x:c r="H164" s="18"/>
      <x:c r="I164" s="18"/>
      <x:c r="J164" s="18"/>
      <x:c r="K164" s="18"/>
      <x:c r="L164" s="18"/>
      <x:c r="M164" s="18"/>
      <x:c r="N164" s="18"/>
      <x:c r="O164" s="18"/>
      <x:c r="P164" s="18"/>
      <x:c r="Q164" s="18"/>
      <x:c r="R164" s="18"/>
      <x:c r="S164" s="18"/>
      <x:c r="T164" s="18"/>
      <x:c r="U164" s="18"/>
      <x:c r="V164" s="18"/>
      <x:c r="W164" s="18"/>
      <x:c r="X164" s="18"/>
      <x:c r="Y164" s="18" t="str">
        <x:f>IF(D164="","",VLOOKUP(D164,'Facilitator Key'!$A$6:$G$25,2,FALSE))</x:f>
      </x:c>
      <x:c r="Z164" s="18" t="str">
        <x:f>IF(D164="","",VLOOKUP(D164,'Facilitator Key'!$A$6:$G$25,5,FALSE))</x:f>
      </x:c>
      <x:c r="AA164" s="18" t="str">
        <x:f>IF(D164="","",VLOOKUP(D164,'Facilitator Key'!$A$6:$G$25,6,FALSE))</x:f>
      </x:c>
      <x:c r="AB164" s="18" t="str">
        <x:f>IF(V164="","",IF(OR(V164=Z164,V164=AA164),1,0))</x:f>
      </x:c>
      <x:c r="AC164" s="18" t="str">
        <x:f>IF(V164="","",IF(AND(Y164="Control",OR(V164="Escalate",V164="Defer",V164="Stop")),1,0))</x:f>
      </x:c>
      <x:c r="AD164" s="18" t="str">
        <x:f>IF(V164="","",IF(AND(V164="Proceed",OR(Z164="Escalate",Z164="Defer",Z164="Stop",AA164="Escalate",AA164="Defer",AA164="Stop")),1,0))</x:f>
      </x:c>
      <x:c r="AE164" s="18"/>
    </x:row>
    <x:row r="165">
      <x:c r="A165" s="18" t="str">
        <x:f>IF(OR(B165="",D165=""),"",B165&amp;"-"&amp;D165)</x:f>
      </x:c>
      <x:c r="B165" s="18"/>
      <x:c r="C165" s="98"/>
      <x:c r="D165" s="18"/>
      <x:c r="E165" s="18" t="str">
        <x:f>IF(D165="","",VLOOKUP(D165,'Benchmark Cases'!$A$5:$B$24,2,FALSE))</x:f>
      </x:c>
      <x:c r="F165" s="18"/>
      <x:c r="G165" s="18"/>
      <x:c r="H165" s="18"/>
      <x:c r="I165" s="18"/>
      <x:c r="J165" s="18"/>
      <x:c r="K165" s="18"/>
      <x:c r="L165" s="18"/>
      <x:c r="M165" s="18"/>
      <x:c r="N165" s="18"/>
      <x:c r="O165" s="18"/>
      <x:c r="P165" s="18"/>
      <x:c r="Q165" s="18"/>
      <x:c r="R165" s="18"/>
      <x:c r="S165" s="18"/>
      <x:c r="T165" s="18"/>
      <x:c r="U165" s="18"/>
      <x:c r="V165" s="18"/>
      <x:c r="W165" s="18"/>
      <x:c r="X165" s="18"/>
      <x:c r="Y165" s="18" t="str">
        <x:f>IF(D165="","",VLOOKUP(D165,'Facilitator Key'!$A$6:$G$25,2,FALSE))</x:f>
      </x:c>
      <x:c r="Z165" s="18" t="str">
        <x:f>IF(D165="","",VLOOKUP(D165,'Facilitator Key'!$A$6:$G$25,5,FALSE))</x:f>
      </x:c>
      <x:c r="AA165" s="18" t="str">
        <x:f>IF(D165="","",VLOOKUP(D165,'Facilitator Key'!$A$6:$G$25,6,FALSE))</x:f>
      </x:c>
      <x:c r="AB165" s="18" t="str">
        <x:f>IF(V165="","",IF(OR(V165=Z165,V165=AA165),1,0))</x:f>
      </x:c>
      <x:c r="AC165" s="18" t="str">
        <x:f>IF(V165="","",IF(AND(Y165="Control",OR(V165="Escalate",V165="Defer",V165="Stop")),1,0))</x:f>
      </x:c>
      <x:c r="AD165" s="18" t="str">
        <x:f>IF(V165="","",IF(AND(V165="Proceed",OR(Z165="Escalate",Z165="Defer",Z165="Stop",AA165="Escalate",AA165="Defer",AA165="Stop")),1,0))</x:f>
      </x:c>
      <x:c r="AE165" s="18"/>
    </x:row>
    <x:row r="166">
      <x:c r="A166" s="18" t="str">
        <x:f>IF(OR(B166="",D166=""),"",B166&amp;"-"&amp;D166)</x:f>
      </x:c>
      <x:c r="B166" s="18"/>
      <x:c r="C166" s="98"/>
      <x:c r="D166" s="18"/>
      <x:c r="E166" s="18" t="str">
        <x:f>IF(D166="","",VLOOKUP(D166,'Benchmark Cases'!$A$5:$B$24,2,FALSE))</x:f>
      </x:c>
      <x:c r="F166" s="18"/>
      <x:c r="G166" s="18"/>
      <x:c r="H166" s="18"/>
      <x:c r="I166" s="18"/>
      <x:c r="J166" s="18"/>
      <x:c r="K166" s="18"/>
      <x:c r="L166" s="18"/>
      <x:c r="M166" s="18"/>
      <x:c r="N166" s="18"/>
      <x:c r="O166" s="18"/>
      <x:c r="P166" s="18"/>
      <x:c r="Q166" s="18"/>
      <x:c r="R166" s="18"/>
      <x:c r="S166" s="18"/>
      <x:c r="T166" s="18"/>
      <x:c r="U166" s="18"/>
      <x:c r="V166" s="18"/>
      <x:c r="W166" s="18"/>
      <x:c r="X166" s="18"/>
      <x:c r="Y166" s="18" t="str">
        <x:f>IF(D166="","",VLOOKUP(D166,'Facilitator Key'!$A$6:$G$25,2,FALSE))</x:f>
      </x:c>
      <x:c r="Z166" s="18" t="str">
        <x:f>IF(D166="","",VLOOKUP(D166,'Facilitator Key'!$A$6:$G$25,5,FALSE))</x:f>
      </x:c>
      <x:c r="AA166" s="18" t="str">
        <x:f>IF(D166="","",VLOOKUP(D166,'Facilitator Key'!$A$6:$G$25,6,FALSE))</x:f>
      </x:c>
      <x:c r="AB166" s="18" t="str">
        <x:f>IF(V166="","",IF(OR(V166=Z166,V166=AA166),1,0))</x:f>
      </x:c>
      <x:c r="AC166" s="18" t="str">
        <x:f>IF(V166="","",IF(AND(Y166="Control",OR(V166="Escalate",V166="Defer",V166="Stop")),1,0))</x:f>
      </x:c>
      <x:c r="AD166" s="18" t="str">
        <x:f>IF(V166="","",IF(AND(V166="Proceed",OR(Z166="Escalate",Z166="Defer",Z166="Stop",AA166="Escalate",AA166="Defer",AA166="Stop")),1,0))</x:f>
      </x:c>
      <x:c r="AE166" s="18"/>
    </x:row>
    <x:row r="167">
      <x:c r="A167" s="18" t="str">
        <x:f>IF(OR(B167="",D167=""),"",B167&amp;"-"&amp;D167)</x:f>
      </x:c>
      <x:c r="B167" s="18"/>
      <x:c r="C167" s="98"/>
      <x:c r="D167" s="18"/>
      <x:c r="E167" s="18" t="str">
        <x:f>IF(D167="","",VLOOKUP(D167,'Benchmark Cases'!$A$5:$B$24,2,FALSE))</x:f>
      </x:c>
      <x:c r="F167" s="18"/>
      <x:c r="G167" s="18"/>
      <x:c r="H167" s="18"/>
      <x:c r="I167" s="18"/>
      <x:c r="J167" s="18"/>
      <x:c r="K167" s="18"/>
      <x:c r="L167" s="18"/>
      <x:c r="M167" s="18"/>
      <x:c r="N167" s="18"/>
      <x:c r="O167" s="18"/>
      <x:c r="P167" s="18"/>
      <x:c r="Q167" s="18"/>
      <x:c r="R167" s="18"/>
      <x:c r="S167" s="18"/>
      <x:c r="T167" s="18"/>
      <x:c r="U167" s="18"/>
      <x:c r="V167" s="18"/>
      <x:c r="W167" s="18"/>
      <x:c r="X167" s="18"/>
      <x:c r="Y167" s="18" t="str">
        <x:f>IF(D167="","",VLOOKUP(D167,'Facilitator Key'!$A$6:$G$25,2,FALSE))</x:f>
      </x:c>
      <x:c r="Z167" s="18" t="str">
        <x:f>IF(D167="","",VLOOKUP(D167,'Facilitator Key'!$A$6:$G$25,5,FALSE))</x:f>
      </x:c>
      <x:c r="AA167" s="18" t="str">
        <x:f>IF(D167="","",VLOOKUP(D167,'Facilitator Key'!$A$6:$G$25,6,FALSE))</x:f>
      </x:c>
      <x:c r="AB167" s="18" t="str">
        <x:f>IF(V167="","",IF(OR(V167=Z167,V167=AA167),1,0))</x:f>
      </x:c>
      <x:c r="AC167" s="18" t="str">
        <x:f>IF(V167="","",IF(AND(Y167="Control",OR(V167="Escalate",V167="Defer",V167="Stop")),1,0))</x:f>
      </x:c>
      <x:c r="AD167" s="18" t="str">
        <x:f>IF(V167="","",IF(AND(V167="Proceed",OR(Z167="Escalate",Z167="Defer",Z167="Stop",AA167="Escalate",AA167="Defer",AA167="Stop")),1,0))</x:f>
      </x:c>
      <x:c r="AE167" s="18"/>
    </x:row>
    <x:row r="168">
      <x:c r="A168" s="18" t="str">
        <x:f>IF(OR(B168="",D168=""),"",B168&amp;"-"&amp;D168)</x:f>
      </x:c>
      <x:c r="B168" s="18"/>
      <x:c r="C168" s="98"/>
      <x:c r="D168" s="18"/>
      <x:c r="E168" s="18" t="str">
        <x:f>IF(D168="","",VLOOKUP(D168,'Benchmark Cases'!$A$5:$B$24,2,FALSE))</x:f>
      </x:c>
      <x:c r="F168" s="18"/>
      <x:c r="G168" s="18"/>
      <x:c r="H168" s="18"/>
      <x:c r="I168" s="18"/>
      <x:c r="J168" s="18"/>
      <x:c r="K168" s="18"/>
      <x:c r="L168" s="18"/>
      <x:c r="M168" s="18"/>
      <x:c r="N168" s="18"/>
      <x:c r="O168" s="18"/>
      <x:c r="P168" s="18"/>
      <x:c r="Q168" s="18"/>
      <x:c r="R168" s="18"/>
      <x:c r="S168" s="18"/>
      <x:c r="T168" s="18"/>
      <x:c r="U168" s="18"/>
      <x:c r="V168" s="18"/>
      <x:c r="W168" s="18"/>
      <x:c r="X168" s="18"/>
      <x:c r="Y168" s="18" t="str">
        <x:f>IF(D168="","",VLOOKUP(D168,'Facilitator Key'!$A$6:$G$25,2,FALSE))</x:f>
      </x:c>
      <x:c r="Z168" s="18" t="str">
        <x:f>IF(D168="","",VLOOKUP(D168,'Facilitator Key'!$A$6:$G$25,5,FALSE))</x:f>
      </x:c>
      <x:c r="AA168" s="18" t="str">
        <x:f>IF(D168="","",VLOOKUP(D168,'Facilitator Key'!$A$6:$G$25,6,FALSE))</x:f>
      </x:c>
      <x:c r="AB168" s="18" t="str">
        <x:f>IF(V168="","",IF(OR(V168=Z168,V168=AA168),1,0))</x:f>
      </x:c>
      <x:c r="AC168" s="18" t="str">
        <x:f>IF(V168="","",IF(AND(Y168="Control",OR(V168="Escalate",V168="Defer",V168="Stop")),1,0))</x:f>
      </x:c>
      <x:c r="AD168" s="18" t="str">
        <x:f>IF(V168="","",IF(AND(V168="Proceed",OR(Z168="Escalate",Z168="Defer",Z168="Stop",AA168="Escalate",AA168="Defer",AA168="Stop")),1,0))</x:f>
      </x:c>
      <x:c r="AE168" s="18"/>
    </x:row>
    <x:row r="169">
      <x:c r="A169" s="18" t="str">
        <x:f>IF(OR(B169="",D169=""),"",B169&amp;"-"&amp;D169)</x:f>
      </x:c>
      <x:c r="B169" s="18"/>
      <x:c r="C169" s="98"/>
      <x:c r="D169" s="18"/>
      <x:c r="E169" s="18" t="str">
        <x:f>IF(D169="","",VLOOKUP(D169,'Benchmark Cases'!$A$5:$B$24,2,FALSE))</x:f>
      </x:c>
      <x:c r="F169" s="18"/>
      <x:c r="G169" s="18"/>
      <x:c r="H169" s="18"/>
      <x:c r="I169" s="18"/>
      <x:c r="J169" s="18"/>
      <x:c r="K169" s="18"/>
      <x:c r="L169" s="18"/>
      <x:c r="M169" s="18"/>
      <x:c r="N169" s="18"/>
      <x:c r="O169" s="18"/>
      <x:c r="P169" s="18"/>
      <x:c r="Q169" s="18"/>
      <x:c r="R169" s="18"/>
      <x:c r="S169" s="18"/>
      <x:c r="T169" s="18"/>
      <x:c r="U169" s="18"/>
      <x:c r="V169" s="18"/>
      <x:c r="W169" s="18"/>
      <x:c r="X169" s="18"/>
      <x:c r="Y169" s="18" t="str">
        <x:f>IF(D169="","",VLOOKUP(D169,'Facilitator Key'!$A$6:$G$25,2,FALSE))</x:f>
      </x:c>
      <x:c r="Z169" s="18" t="str">
        <x:f>IF(D169="","",VLOOKUP(D169,'Facilitator Key'!$A$6:$G$25,5,FALSE))</x:f>
      </x:c>
      <x:c r="AA169" s="18" t="str">
        <x:f>IF(D169="","",VLOOKUP(D169,'Facilitator Key'!$A$6:$G$25,6,FALSE))</x:f>
      </x:c>
      <x:c r="AB169" s="18" t="str">
        <x:f>IF(V169="","",IF(OR(V169=Z169,V169=AA169),1,0))</x:f>
      </x:c>
      <x:c r="AC169" s="18" t="str">
        <x:f>IF(V169="","",IF(AND(Y169="Control",OR(V169="Escalate",V169="Defer",V169="Stop")),1,0))</x:f>
      </x:c>
      <x:c r="AD169" s="18" t="str">
        <x:f>IF(V169="","",IF(AND(V169="Proceed",OR(Z169="Escalate",Z169="Defer",Z169="Stop",AA169="Escalate",AA169="Defer",AA169="Stop")),1,0))</x:f>
      </x:c>
      <x:c r="AE169" s="18"/>
    </x:row>
    <x:row r="170">
      <x:c r="A170" s="18" t="str">
        <x:f>IF(OR(B170="",D170=""),"",B170&amp;"-"&amp;D170)</x:f>
      </x:c>
      <x:c r="B170" s="18"/>
      <x:c r="C170" s="98"/>
      <x:c r="D170" s="18"/>
      <x:c r="E170" s="18" t="str">
        <x:f>IF(D170="","",VLOOKUP(D170,'Benchmark Cases'!$A$5:$B$24,2,FALSE))</x:f>
      </x:c>
      <x:c r="F170" s="18"/>
      <x:c r="G170" s="18"/>
      <x:c r="H170" s="18"/>
      <x:c r="I170" s="18"/>
      <x:c r="J170" s="18"/>
      <x:c r="K170" s="18"/>
      <x:c r="L170" s="18"/>
      <x:c r="M170" s="18"/>
      <x:c r="N170" s="18"/>
      <x:c r="O170" s="18"/>
      <x:c r="P170" s="18"/>
      <x:c r="Q170" s="18"/>
      <x:c r="R170" s="18"/>
      <x:c r="S170" s="18"/>
      <x:c r="T170" s="18"/>
      <x:c r="U170" s="18"/>
      <x:c r="V170" s="18"/>
      <x:c r="W170" s="18"/>
      <x:c r="X170" s="18"/>
      <x:c r="Y170" s="18" t="str">
        <x:f>IF(D170="","",VLOOKUP(D170,'Facilitator Key'!$A$6:$G$25,2,FALSE))</x:f>
      </x:c>
      <x:c r="Z170" s="18" t="str">
        <x:f>IF(D170="","",VLOOKUP(D170,'Facilitator Key'!$A$6:$G$25,5,FALSE))</x:f>
      </x:c>
      <x:c r="AA170" s="18" t="str">
        <x:f>IF(D170="","",VLOOKUP(D170,'Facilitator Key'!$A$6:$G$25,6,FALSE))</x:f>
      </x:c>
      <x:c r="AB170" s="18" t="str">
        <x:f>IF(V170="","",IF(OR(V170=Z170,V170=AA170),1,0))</x:f>
      </x:c>
      <x:c r="AC170" s="18" t="str">
        <x:f>IF(V170="","",IF(AND(Y170="Control",OR(V170="Escalate",V170="Defer",V170="Stop")),1,0))</x:f>
      </x:c>
      <x:c r="AD170" s="18" t="str">
        <x:f>IF(V170="","",IF(AND(V170="Proceed",OR(Z170="Escalate",Z170="Defer",Z170="Stop",AA170="Escalate",AA170="Defer",AA170="Stop")),1,0))</x:f>
      </x:c>
      <x:c r="AE170" s="18"/>
    </x:row>
    <x:row r="171">
      <x:c r="A171" s="18" t="str">
        <x:f>IF(OR(B171="",D171=""),"",B171&amp;"-"&amp;D171)</x:f>
      </x:c>
      <x:c r="B171" s="18"/>
      <x:c r="C171" s="98"/>
      <x:c r="D171" s="18"/>
      <x:c r="E171" s="18" t="str">
        <x:f>IF(D171="","",VLOOKUP(D171,'Benchmark Cases'!$A$5:$B$24,2,FALSE))</x:f>
      </x:c>
      <x:c r="F171" s="18"/>
      <x:c r="G171" s="18"/>
      <x:c r="H171" s="18"/>
      <x:c r="I171" s="18"/>
      <x:c r="J171" s="18"/>
      <x:c r="K171" s="18"/>
      <x:c r="L171" s="18"/>
      <x:c r="M171" s="18"/>
      <x:c r="N171" s="18"/>
      <x:c r="O171" s="18"/>
      <x:c r="P171" s="18"/>
      <x:c r="Q171" s="18"/>
      <x:c r="R171" s="18"/>
      <x:c r="S171" s="18"/>
      <x:c r="T171" s="18"/>
      <x:c r="U171" s="18"/>
      <x:c r="V171" s="18"/>
      <x:c r="W171" s="18"/>
      <x:c r="X171" s="18"/>
      <x:c r="Y171" s="18" t="str">
        <x:f>IF(D171="","",VLOOKUP(D171,'Facilitator Key'!$A$6:$G$25,2,FALSE))</x:f>
      </x:c>
      <x:c r="Z171" s="18" t="str">
        <x:f>IF(D171="","",VLOOKUP(D171,'Facilitator Key'!$A$6:$G$25,5,FALSE))</x:f>
      </x:c>
      <x:c r="AA171" s="18" t="str">
        <x:f>IF(D171="","",VLOOKUP(D171,'Facilitator Key'!$A$6:$G$25,6,FALSE))</x:f>
      </x:c>
      <x:c r="AB171" s="18" t="str">
        <x:f>IF(V171="","",IF(OR(V171=Z171,V171=AA171),1,0))</x:f>
      </x:c>
      <x:c r="AC171" s="18" t="str">
        <x:f>IF(V171="","",IF(AND(Y171="Control",OR(V171="Escalate",V171="Defer",V171="Stop")),1,0))</x:f>
      </x:c>
      <x:c r="AD171" s="18" t="str">
        <x:f>IF(V171="","",IF(AND(V171="Proceed",OR(Z171="Escalate",Z171="Defer",Z171="Stop",AA171="Escalate",AA171="Defer",AA171="Stop")),1,0))</x:f>
      </x:c>
      <x:c r="AE171" s="18"/>
    </x:row>
    <x:row r="172">
      <x:c r="A172" s="18" t="str">
        <x:f>IF(OR(B172="",D172=""),"",B172&amp;"-"&amp;D172)</x:f>
      </x:c>
      <x:c r="B172" s="18"/>
      <x:c r="C172" s="98"/>
      <x:c r="D172" s="18"/>
      <x:c r="E172" s="18" t="str">
        <x:f>IF(D172="","",VLOOKUP(D172,'Benchmark Cases'!$A$5:$B$24,2,FALSE))</x:f>
      </x:c>
      <x:c r="F172" s="18"/>
      <x:c r="G172" s="18"/>
      <x:c r="H172" s="18"/>
      <x:c r="I172" s="18"/>
      <x:c r="J172" s="18"/>
      <x:c r="K172" s="18"/>
      <x:c r="L172" s="18"/>
      <x:c r="M172" s="18"/>
      <x:c r="N172" s="18"/>
      <x:c r="O172" s="18"/>
      <x:c r="P172" s="18"/>
      <x:c r="Q172" s="18"/>
      <x:c r="R172" s="18"/>
      <x:c r="S172" s="18"/>
      <x:c r="T172" s="18"/>
      <x:c r="U172" s="18"/>
      <x:c r="V172" s="18"/>
      <x:c r="W172" s="18"/>
      <x:c r="X172" s="18"/>
      <x:c r="Y172" s="18" t="str">
        <x:f>IF(D172="","",VLOOKUP(D172,'Facilitator Key'!$A$6:$G$25,2,FALSE))</x:f>
      </x:c>
      <x:c r="Z172" s="18" t="str">
        <x:f>IF(D172="","",VLOOKUP(D172,'Facilitator Key'!$A$6:$G$25,5,FALSE))</x:f>
      </x:c>
      <x:c r="AA172" s="18" t="str">
        <x:f>IF(D172="","",VLOOKUP(D172,'Facilitator Key'!$A$6:$G$25,6,FALSE))</x:f>
      </x:c>
      <x:c r="AB172" s="18" t="str">
        <x:f>IF(V172="","",IF(OR(V172=Z172,V172=AA172),1,0))</x:f>
      </x:c>
      <x:c r="AC172" s="18" t="str">
        <x:f>IF(V172="","",IF(AND(Y172="Control",OR(V172="Escalate",V172="Defer",V172="Stop")),1,0))</x:f>
      </x:c>
      <x:c r="AD172" s="18" t="str">
        <x:f>IF(V172="","",IF(AND(V172="Proceed",OR(Z172="Escalate",Z172="Defer",Z172="Stop",AA172="Escalate",AA172="Defer",AA172="Stop")),1,0))</x:f>
      </x:c>
      <x:c r="AE172" s="18"/>
    </x:row>
    <x:row r="173">
      <x:c r="A173" s="18" t="str">
        <x:f>IF(OR(B173="",D173=""),"",B173&amp;"-"&amp;D173)</x:f>
      </x:c>
      <x:c r="B173" s="18"/>
      <x:c r="C173" s="98"/>
      <x:c r="D173" s="18"/>
      <x:c r="E173" s="18" t="str">
        <x:f>IF(D173="","",VLOOKUP(D173,'Benchmark Cases'!$A$5:$B$24,2,FALSE))</x:f>
      </x:c>
      <x:c r="F173" s="18"/>
      <x:c r="G173" s="18"/>
      <x:c r="H173" s="18"/>
      <x:c r="I173" s="18"/>
      <x:c r="J173" s="18"/>
      <x:c r="K173" s="18"/>
      <x:c r="L173" s="18"/>
      <x:c r="M173" s="18"/>
      <x:c r="N173" s="18"/>
      <x:c r="O173" s="18"/>
      <x:c r="P173" s="18"/>
      <x:c r="Q173" s="18"/>
      <x:c r="R173" s="18"/>
      <x:c r="S173" s="18"/>
      <x:c r="T173" s="18"/>
      <x:c r="U173" s="18"/>
      <x:c r="V173" s="18"/>
      <x:c r="W173" s="18"/>
      <x:c r="X173" s="18"/>
      <x:c r="Y173" s="18" t="str">
        <x:f>IF(D173="","",VLOOKUP(D173,'Facilitator Key'!$A$6:$G$25,2,FALSE))</x:f>
      </x:c>
      <x:c r="Z173" s="18" t="str">
        <x:f>IF(D173="","",VLOOKUP(D173,'Facilitator Key'!$A$6:$G$25,5,FALSE))</x:f>
      </x:c>
      <x:c r="AA173" s="18" t="str">
        <x:f>IF(D173="","",VLOOKUP(D173,'Facilitator Key'!$A$6:$G$25,6,FALSE))</x:f>
      </x:c>
      <x:c r="AB173" s="18" t="str">
        <x:f>IF(V173="","",IF(OR(V173=Z173,V173=AA173),1,0))</x:f>
      </x:c>
      <x:c r="AC173" s="18" t="str">
        <x:f>IF(V173="","",IF(AND(Y173="Control",OR(V173="Escalate",V173="Defer",V173="Stop")),1,0))</x:f>
      </x:c>
      <x:c r="AD173" s="18" t="str">
        <x:f>IF(V173="","",IF(AND(V173="Proceed",OR(Z173="Escalate",Z173="Defer",Z173="Stop",AA173="Escalate",AA173="Defer",AA173="Stop")),1,0))</x:f>
      </x:c>
      <x:c r="AE173" s="18"/>
    </x:row>
    <x:row r="174">
      <x:c r="A174" s="18" t="str">
        <x:f>IF(OR(B174="",D174=""),"",B174&amp;"-"&amp;D174)</x:f>
      </x:c>
      <x:c r="B174" s="18"/>
      <x:c r="C174" s="98"/>
      <x:c r="D174" s="18"/>
      <x:c r="E174" s="18" t="str">
        <x:f>IF(D174="","",VLOOKUP(D174,'Benchmark Cases'!$A$5:$B$24,2,FALSE))</x:f>
      </x:c>
      <x:c r="F174" s="18"/>
      <x:c r="G174" s="18"/>
      <x:c r="H174" s="18"/>
      <x:c r="I174" s="18"/>
      <x:c r="J174" s="18"/>
      <x:c r="K174" s="18"/>
      <x:c r="L174" s="18"/>
      <x:c r="M174" s="18"/>
      <x:c r="N174" s="18"/>
      <x:c r="O174" s="18"/>
      <x:c r="P174" s="18"/>
      <x:c r="Q174" s="18"/>
      <x:c r="R174" s="18"/>
      <x:c r="S174" s="18"/>
      <x:c r="T174" s="18"/>
      <x:c r="U174" s="18"/>
      <x:c r="V174" s="18"/>
      <x:c r="W174" s="18"/>
      <x:c r="X174" s="18"/>
      <x:c r="Y174" s="18" t="str">
        <x:f>IF(D174="","",VLOOKUP(D174,'Facilitator Key'!$A$6:$G$25,2,FALSE))</x:f>
      </x:c>
      <x:c r="Z174" s="18" t="str">
        <x:f>IF(D174="","",VLOOKUP(D174,'Facilitator Key'!$A$6:$G$25,5,FALSE))</x:f>
      </x:c>
      <x:c r="AA174" s="18" t="str">
        <x:f>IF(D174="","",VLOOKUP(D174,'Facilitator Key'!$A$6:$G$25,6,FALSE))</x:f>
      </x:c>
      <x:c r="AB174" s="18" t="str">
        <x:f>IF(V174="","",IF(OR(V174=Z174,V174=AA174),1,0))</x:f>
      </x:c>
      <x:c r="AC174" s="18" t="str">
        <x:f>IF(V174="","",IF(AND(Y174="Control",OR(V174="Escalate",V174="Defer",V174="Stop")),1,0))</x:f>
      </x:c>
      <x:c r="AD174" s="18" t="str">
        <x:f>IF(V174="","",IF(AND(V174="Proceed",OR(Z174="Escalate",Z174="Defer",Z174="Stop",AA174="Escalate",AA174="Defer",AA174="Stop")),1,0))</x:f>
      </x:c>
      <x:c r="AE174" s="18"/>
    </x:row>
    <x:row r="175">
      <x:c r="A175" s="18" t="str">
        <x:f>IF(OR(B175="",D175=""),"",B175&amp;"-"&amp;D175)</x:f>
      </x:c>
      <x:c r="B175" s="18"/>
      <x:c r="C175" s="98"/>
      <x:c r="D175" s="18"/>
      <x:c r="E175" s="18" t="str">
        <x:f>IF(D175="","",VLOOKUP(D175,'Benchmark Cases'!$A$5:$B$24,2,FALSE))</x:f>
      </x:c>
      <x:c r="F175" s="18"/>
      <x:c r="G175" s="18"/>
      <x:c r="H175" s="18"/>
      <x:c r="I175" s="18"/>
      <x:c r="J175" s="18"/>
      <x:c r="K175" s="18"/>
      <x:c r="L175" s="18"/>
      <x:c r="M175" s="18"/>
      <x:c r="N175" s="18"/>
      <x:c r="O175" s="18"/>
      <x:c r="P175" s="18"/>
      <x:c r="Q175" s="18"/>
      <x:c r="R175" s="18"/>
      <x:c r="S175" s="18"/>
      <x:c r="T175" s="18"/>
      <x:c r="U175" s="18"/>
      <x:c r="V175" s="18"/>
      <x:c r="W175" s="18"/>
      <x:c r="X175" s="18"/>
      <x:c r="Y175" s="18" t="str">
        <x:f>IF(D175="","",VLOOKUP(D175,'Facilitator Key'!$A$6:$G$25,2,FALSE))</x:f>
      </x:c>
      <x:c r="Z175" s="18" t="str">
        <x:f>IF(D175="","",VLOOKUP(D175,'Facilitator Key'!$A$6:$G$25,5,FALSE))</x:f>
      </x:c>
      <x:c r="AA175" s="18" t="str">
        <x:f>IF(D175="","",VLOOKUP(D175,'Facilitator Key'!$A$6:$G$25,6,FALSE))</x:f>
      </x:c>
      <x:c r="AB175" s="18" t="str">
        <x:f>IF(V175="","",IF(OR(V175=Z175,V175=AA175),1,0))</x:f>
      </x:c>
      <x:c r="AC175" s="18" t="str">
        <x:f>IF(V175="","",IF(AND(Y175="Control",OR(V175="Escalate",V175="Defer",V175="Stop")),1,0))</x:f>
      </x:c>
      <x:c r="AD175" s="18" t="str">
        <x:f>IF(V175="","",IF(AND(V175="Proceed",OR(Z175="Escalate",Z175="Defer",Z175="Stop",AA175="Escalate",AA175="Defer",AA175="Stop")),1,0))</x:f>
      </x:c>
      <x:c r="AE175" s="18"/>
    </x:row>
    <x:row r="176">
      <x:c r="A176" s="18" t="str">
        <x:f>IF(OR(B176="",D176=""),"",B176&amp;"-"&amp;D176)</x:f>
      </x:c>
      <x:c r="B176" s="18"/>
      <x:c r="C176" s="98"/>
      <x:c r="D176" s="18"/>
      <x:c r="E176" s="18" t="str">
        <x:f>IF(D176="","",VLOOKUP(D176,'Benchmark Cases'!$A$5:$B$24,2,FALSE))</x:f>
      </x:c>
      <x:c r="F176" s="18"/>
      <x:c r="G176" s="18"/>
      <x:c r="H176" s="18"/>
      <x:c r="I176" s="18"/>
      <x:c r="J176" s="18"/>
      <x:c r="K176" s="18"/>
      <x:c r="L176" s="18"/>
      <x:c r="M176" s="18"/>
      <x:c r="N176" s="18"/>
      <x:c r="O176" s="18"/>
      <x:c r="P176" s="18"/>
      <x:c r="Q176" s="18"/>
      <x:c r="R176" s="18"/>
      <x:c r="S176" s="18"/>
      <x:c r="T176" s="18"/>
      <x:c r="U176" s="18"/>
      <x:c r="V176" s="18"/>
      <x:c r="W176" s="18"/>
      <x:c r="X176" s="18"/>
      <x:c r="Y176" s="18" t="str">
        <x:f>IF(D176="","",VLOOKUP(D176,'Facilitator Key'!$A$6:$G$25,2,FALSE))</x:f>
      </x:c>
      <x:c r="Z176" s="18" t="str">
        <x:f>IF(D176="","",VLOOKUP(D176,'Facilitator Key'!$A$6:$G$25,5,FALSE))</x:f>
      </x:c>
      <x:c r="AA176" s="18" t="str">
        <x:f>IF(D176="","",VLOOKUP(D176,'Facilitator Key'!$A$6:$G$25,6,FALSE))</x:f>
      </x:c>
      <x:c r="AB176" s="18" t="str">
        <x:f>IF(V176="","",IF(OR(V176=Z176,V176=AA176),1,0))</x:f>
      </x:c>
      <x:c r="AC176" s="18" t="str">
        <x:f>IF(V176="","",IF(AND(Y176="Control",OR(V176="Escalate",V176="Defer",V176="Stop")),1,0))</x:f>
      </x:c>
      <x:c r="AD176" s="18" t="str">
        <x:f>IF(V176="","",IF(AND(V176="Proceed",OR(Z176="Escalate",Z176="Defer",Z176="Stop",AA176="Escalate",AA176="Defer",AA176="Stop")),1,0))</x:f>
      </x:c>
      <x:c r="AE176" s="18"/>
    </x:row>
    <x:row r="177">
      <x:c r="A177" s="18" t="str">
        <x:f>IF(OR(B177="",D177=""),"",B177&amp;"-"&amp;D177)</x:f>
      </x:c>
      <x:c r="B177" s="18"/>
      <x:c r="C177" s="98"/>
      <x:c r="D177" s="18"/>
      <x:c r="E177" s="18" t="str">
        <x:f>IF(D177="","",VLOOKUP(D177,'Benchmark Cases'!$A$5:$B$24,2,FALSE))</x:f>
      </x:c>
      <x:c r="F177" s="18"/>
      <x:c r="G177" s="18"/>
      <x:c r="H177" s="18"/>
      <x:c r="I177" s="18"/>
      <x:c r="J177" s="18"/>
      <x:c r="K177" s="18"/>
      <x:c r="L177" s="18"/>
      <x:c r="M177" s="18"/>
      <x:c r="N177" s="18"/>
      <x:c r="O177" s="18"/>
      <x:c r="P177" s="18"/>
      <x:c r="Q177" s="18"/>
      <x:c r="R177" s="18"/>
      <x:c r="S177" s="18"/>
      <x:c r="T177" s="18"/>
      <x:c r="U177" s="18"/>
      <x:c r="V177" s="18"/>
      <x:c r="W177" s="18"/>
      <x:c r="X177" s="18"/>
      <x:c r="Y177" s="18" t="str">
        <x:f>IF(D177="","",VLOOKUP(D177,'Facilitator Key'!$A$6:$G$25,2,FALSE))</x:f>
      </x:c>
      <x:c r="Z177" s="18" t="str">
        <x:f>IF(D177="","",VLOOKUP(D177,'Facilitator Key'!$A$6:$G$25,5,FALSE))</x:f>
      </x:c>
      <x:c r="AA177" s="18" t="str">
        <x:f>IF(D177="","",VLOOKUP(D177,'Facilitator Key'!$A$6:$G$25,6,FALSE))</x:f>
      </x:c>
      <x:c r="AB177" s="18" t="str">
        <x:f>IF(V177="","",IF(OR(V177=Z177,V177=AA177),1,0))</x:f>
      </x:c>
      <x:c r="AC177" s="18" t="str">
        <x:f>IF(V177="","",IF(AND(Y177="Control",OR(V177="Escalate",V177="Defer",V177="Stop")),1,0))</x:f>
      </x:c>
      <x:c r="AD177" s="18" t="str">
        <x:f>IF(V177="","",IF(AND(V177="Proceed",OR(Z177="Escalate",Z177="Defer",Z177="Stop",AA177="Escalate",AA177="Defer",AA177="Stop")),1,0))</x:f>
      </x:c>
      <x:c r="AE177" s="18"/>
    </x:row>
    <x:row r="178">
      <x:c r="A178" s="18" t="str">
        <x:f>IF(OR(B178="",D178=""),"",B178&amp;"-"&amp;D178)</x:f>
      </x:c>
      <x:c r="B178" s="18"/>
      <x:c r="C178" s="98"/>
      <x:c r="D178" s="18"/>
      <x:c r="E178" s="18" t="str">
        <x:f>IF(D178="","",VLOOKUP(D178,'Benchmark Cases'!$A$5:$B$24,2,FALSE))</x:f>
      </x:c>
      <x:c r="F178" s="18"/>
      <x:c r="G178" s="18"/>
      <x:c r="H178" s="18"/>
      <x:c r="I178" s="18"/>
      <x:c r="J178" s="18"/>
      <x:c r="K178" s="18"/>
      <x:c r="L178" s="18"/>
      <x:c r="M178" s="18"/>
      <x:c r="N178" s="18"/>
      <x:c r="O178" s="18"/>
      <x:c r="P178" s="18"/>
      <x:c r="Q178" s="18"/>
      <x:c r="R178" s="18"/>
      <x:c r="S178" s="18"/>
      <x:c r="T178" s="18"/>
      <x:c r="U178" s="18"/>
      <x:c r="V178" s="18"/>
      <x:c r="W178" s="18"/>
      <x:c r="X178" s="18"/>
      <x:c r="Y178" s="18" t="str">
        <x:f>IF(D178="","",VLOOKUP(D178,'Facilitator Key'!$A$6:$G$25,2,FALSE))</x:f>
      </x:c>
      <x:c r="Z178" s="18" t="str">
        <x:f>IF(D178="","",VLOOKUP(D178,'Facilitator Key'!$A$6:$G$25,5,FALSE))</x:f>
      </x:c>
      <x:c r="AA178" s="18" t="str">
        <x:f>IF(D178="","",VLOOKUP(D178,'Facilitator Key'!$A$6:$G$25,6,FALSE))</x:f>
      </x:c>
      <x:c r="AB178" s="18" t="str">
        <x:f>IF(V178="","",IF(OR(V178=Z178,V178=AA178),1,0))</x:f>
      </x:c>
      <x:c r="AC178" s="18" t="str">
        <x:f>IF(V178="","",IF(AND(Y178="Control",OR(V178="Escalate",V178="Defer",V178="Stop")),1,0))</x:f>
      </x:c>
      <x:c r="AD178" s="18" t="str">
        <x:f>IF(V178="","",IF(AND(V178="Proceed",OR(Z178="Escalate",Z178="Defer",Z178="Stop",AA178="Escalate",AA178="Defer",AA178="Stop")),1,0))</x:f>
      </x:c>
      <x:c r="AE178" s="18"/>
    </x:row>
    <x:row r="179">
      <x:c r="A179" s="18" t="str">
        <x:f>IF(OR(B179="",D179=""),"",B179&amp;"-"&amp;D179)</x:f>
      </x:c>
      <x:c r="B179" s="18"/>
      <x:c r="C179" s="98"/>
      <x:c r="D179" s="18"/>
      <x:c r="E179" s="18" t="str">
        <x:f>IF(D179="","",VLOOKUP(D179,'Benchmark Cases'!$A$5:$B$24,2,FALSE))</x:f>
      </x:c>
      <x:c r="F179" s="18"/>
      <x:c r="G179" s="18"/>
      <x:c r="H179" s="18"/>
      <x:c r="I179" s="18"/>
      <x:c r="J179" s="18"/>
      <x:c r="K179" s="18"/>
      <x:c r="L179" s="18"/>
      <x:c r="M179" s="18"/>
      <x:c r="N179" s="18"/>
      <x:c r="O179" s="18"/>
      <x:c r="P179" s="18"/>
      <x:c r="Q179" s="18"/>
      <x:c r="R179" s="18"/>
      <x:c r="S179" s="18"/>
      <x:c r="T179" s="18"/>
      <x:c r="U179" s="18"/>
      <x:c r="V179" s="18"/>
      <x:c r="W179" s="18"/>
      <x:c r="X179" s="18"/>
      <x:c r="Y179" s="18" t="str">
        <x:f>IF(D179="","",VLOOKUP(D179,'Facilitator Key'!$A$6:$G$25,2,FALSE))</x:f>
      </x:c>
      <x:c r="Z179" s="18" t="str">
        <x:f>IF(D179="","",VLOOKUP(D179,'Facilitator Key'!$A$6:$G$25,5,FALSE))</x:f>
      </x:c>
      <x:c r="AA179" s="18" t="str">
        <x:f>IF(D179="","",VLOOKUP(D179,'Facilitator Key'!$A$6:$G$25,6,FALSE))</x:f>
      </x:c>
      <x:c r="AB179" s="18" t="str">
        <x:f>IF(V179="","",IF(OR(V179=Z179,V179=AA179),1,0))</x:f>
      </x:c>
      <x:c r="AC179" s="18" t="str">
        <x:f>IF(V179="","",IF(AND(Y179="Control",OR(V179="Escalate",V179="Defer",V179="Stop")),1,0))</x:f>
      </x:c>
      <x:c r="AD179" s="18" t="str">
        <x:f>IF(V179="","",IF(AND(V179="Proceed",OR(Z179="Escalate",Z179="Defer",Z179="Stop",AA179="Escalate",AA179="Defer",AA179="Stop")),1,0))</x:f>
      </x:c>
      <x:c r="AE179" s="18"/>
    </x:row>
    <x:row r="180">
      <x:c r="A180" s="18" t="str">
        <x:f>IF(OR(B180="",D180=""),"",B180&amp;"-"&amp;D180)</x:f>
      </x:c>
      <x:c r="B180" s="18"/>
      <x:c r="C180" s="98"/>
      <x:c r="D180" s="18"/>
      <x:c r="E180" s="18" t="str">
        <x:f>IF(D180="","",VLOOKUP(D180,'Benchmark Cases'!$A$5:$B$24,2,FALSE))</x:f>
      </x:c>
      <x:c r="F180" s="18"/>
      <x:c r="G180" s="18"/>
      <x:c r="H180" s="18"/>
      <x:c r="I180" s="18"/>
      <x:c r="J180" s="18"/>
      <x:c r="K180" s="18"/>
      <x:c r="L180" s="18"/>
      <x:c r="M180" s="18"/>
      <x:c r="N180" s="18"/>
      <x:c r="O180" s="18"/>
      <x:c r="P180" s="18"/>
      <x:c r="Q180" s="18"/>
      <x:c r="R180" s="18"/>
      <x:c r="S180" s="18"/>
      <x:c r="T180" s="18"/>
      <x:c r="U180" s="18"/>
      <x:c r="V180" s="18"/>
      <x:c r="W180" s="18"/>
      <x:c r="X180" s="18"/>
      <x:c r="Y180" s="18" t="str">
        <x:f>IF(D180="","",VLOOKUP(D180,'Facilitator Key'!$A$6:$G$25,2,FALSE))</x:f>
      </x:c>
      <x:c r="Z180" s="18" t="str">
        <x:f>IF(D180="","",VLOOKUP(D180,'Facilitator Key'!$A$6:$G$25,5,FALSE))</x:f>
      </x:c>
      <x:c r="AA180" s="18" t="str">
        <x:f>IF(D180="","",VLOOKUP(D180,'Facilitator Key'!$A$6:$G$25,6,FALSE))</x:f>
      </x:c>
      <x:c r="AB180" s="18" t="str">
        <x:f>IF(V180="","",IF(OR(V180=Z180,V180=AA180),1,0))</x:f>
      </x:c>
      <x:c r="AC180" s="18" t="str">
        <x:f>IF(V180="","",IF(AND(Y180="Control",OR(V180="Escalate",V180="Defer",V180="Stop")),1,0))</x:f>
      </x:c>
      <x:c r="AD180" s="18" t="str">
        <x:f>IF(V180="","",IF(AND(V180="Proceed",OR(Z180="Escalate",Z180="Defer",Z180="Stop",AA180="Escalate",AA180="Defer",AA180="Stop")),1,0))</x:f>
      </x:c>
      <x:c r="AE180" s="18"/>
    </x:row>
    <x:row r="181">
      <x:c r="A181" s="18" t="str">
        <x:f>IF(OR(B181="",D181=""),"",B181&amp;"-"&amp;D181)</x:f>
      </x:c>
      <x:c r="B181" s="18"/>
      <x:c r="C181" s="98"/>
      <x:c r="D181" s="18"/>
      <x:c r="E181" s="18" t="str">
        <x:f>IF(D181="","",VLOOKUP(D181,'Benchmark Cases'!$A$5:$B$24,2,FALSE))</x:f>
      </x:c>
      <x:c r="F181" s="18"/>
      <x:c r="G181" s="18"/>
      <x:c r="H181" s="18"/>
      <x:c r="I181" s="18"/>
      <x:c r="J181" s="18"/>
      <x:c r="K181" s="18"/>
      <x:c r="L181" s="18"/>
      <x:c r="M181" s="18"/>
      <x:c r="N181" s="18"/>
      <x:c r="O181" s="18"/>
      <x:c r="P181" s="18"/>
      <x:c r="Q181" s="18"/>
      <x:c r="R181" s="18"/>
      <x:c r="S181" s="18"/>
      <x:c r="T181" s="18"/>
      <x:c r="U181" s="18"/>
      <x:c r="V181" s="18"/>
      <x:c r="W181" s="18"/>
      <x:c r="X181" s="18"/>
      <x:c r="Y181" s="18" t="str">
        <x:f>IF(D181="","",VLOOKUP(D181,'Facilitator Key'!$A$6:$G$25,2,FALSE))</x:f>
      </x:c>
      <x:c r="Z181" s="18" t="str">
        <x:f>IF(D181="","",VLOOKUP(D181,'Facilitator Key'!$A$6:$G$25,5,FALSE))</x:f>
      </x:c>
      <x:c r="AA181" s="18" t="str">
        <x:f>IF(D181="","",VLOOKUP(D181,'Facilitator Key'!$A$6:$G$25,6,FALSE))</x:f>
      </x:c>
      <x:c r="AB181" s="18" t="str">
        <x:f>IF(V181="","",IF(OR(V181=Z181,V181=AA181),1,0))</x:f>
      </x:c>
      <x:c r="AC181" s="18" t="str">
        <x:f>IF(V181="","",IF(AND(Y181="Control",OR(V181="Escalate",V181="Defer",V181="Stop")),1,0))</x:f>
      </x:c>
      <x:c r="AD181" s="18" t="str">
        <x:f>IF(V181="","",IF(AND(V181="Proceed",OR(Z181="Escalate",Z181="Defer",Z181="Stop",AA181="Escalate",AA181="Defer",AA181="Stop")),1,0))</x:f>
      </x:c>
      <x:c r="AE181" s="18"/>
    </x:row>
    <x:row r="182">
      <x:c r="A182" s="18" t="str">
        <x:f>IF(OR(B182="",D182=""),"",B182&amp;"-"&amp;D182)</x:f>
      </x:c>
      <x:c r="B182" s="18"/>
      <x:c r="C182" s="98"/>
      <x:c r="D182" s="18"/>
      <x:c r="E182" s="18" t="str">
        <x:f>IF(D182="","",VLOOKUP(D182,'Benchmark Cases'!$A$5:$B$24,2,FALSE))</x:f>
      </x:c>
      <x:c r="F182" s="18"/>
      <x:c r="G182" s="18"/>
      <x:c r="H182" s="18"/>
      <x:c r="I182" s="18"/>
      <x:c r="J182" s="18"/>
      <x:c r="K182" s="18"/>
      <x:c r="L182" s="18"/>
      <x:c r="M182" s="18"/>
      <x:c r="N182" s="18"/>
      <x:c r="O182" s="18"/>
      <x:c r="P182" s="18"/>
      <x:c r="Q182" s="18"/>
      <x:c r="R182" s="18"/>
      <x:c r="S182" s="18"/>
      <x:c r="T182" s="18"/>
      <x:c r="U182" s="18"/>
      <x:c r="V182" s="18"/>
      <x:c r="W182" s="18"/>
      <x:c r="X182" s="18"/>
      <x:c r="Y182" s="18" t="str">
        <x:f>IF(D182="","",VLOOKUP(D182,'Facilitator Key'!$A$6:$G$25,2,FALSE))</x:f>
      </x:c>
      <x:c r="Z182" s="18" t="str">
        <x:f>IF(D182="","",VLOOKUP(D182,'Facilitator Key'!$A$6:$G$25,5,FALSE))</x:f>
      </x:c>
      <x:c r="AA182" s="18" t="str">
        <x:f>IF(D182="","",VLOOKUP(D182,'Facilitator Key'!$A$6:$G$25,6,FALSE))</x:f>
      </x:c>
      <x:c r="AB182" s="18" t="str">
        <x:f>IF(V182="","",IF(OR(V182=Z182,V182=AA182),1,0))</x:f>
      </x:c>
      <x:c r="AC182" s="18" t="str">
        <x:f>IF(V182="","",IF(AND(Y182="Control",OR(V182="Escalate",V182="Defer",V182="Stop")),1,0))</x:f>
      </x:c>
      <x:c r="AD182" s="18" t="str">
        <x:f>IF(V182="","",IF(AND(V182="Proceed",OR(Z182="Escalate",Z182="Defer",Z182="Stop",AA182="Escalate",AA182="Defer",AA182="Stop")),1,0))</x:f>
      </x:c>
      <x:c r="AE182" s="18"/>
    </x:row>
    <x:row r="183">
      <x:c r="A183" s="18" t="str">
        <x:f>IF(OR(B183="",D183=""),"",B183&amp;"-"&amp;D183)</x:f>
      </x:c>
      <x:c r="B183" s="18"/>
      <x:c r="C183" s="98"/>
      <x:c r="D183" s="18"/>
      <x:c r="E183" s="18" t="str">
        <x:f>IF(D183="","",VLOOKUP(D183,'Benchmark Cases'!$A$5:$B$24,2,FALSE))</x:f>
      </x:c>
      <x:c r="F183" s="18"/>
      <x:c r="G183" s="18"/>
      <x:c r="H183" s="18"/>
      <x:c r="I183" s="18"/>
      <x:c r="J183" s="18"/>
      <x:c r="K183" s="18"/>
      <x:c r="L183" s="18"/>
      <x:c r="M183" s="18"/>
      <x:c r="N183" s="18"/>
      <x:c r="O183" s="18"/>
      <x:c r="P183" s="18"/>
      <x:c r="Q183" s="18"/>
      <x:c r="R183" s="18"/>
      <x:c r="S183" s="18"/>
      <x:c r="T183" s="18"/>
      <x:c r="U183" s="18"/>
      <x:c r="V183" s="18"/>
      <x:c r="W183" s="18"/>
      <x:c r="X183" s="18"/>
      <x:c r="Y183" s="18" t="str">
        <x:f>IF(D183="","",VLOOKUP(D183,'Facilitator Key'!$A$6:$G$25,2,FALSE))</x:f>
      </x:c>
      <x:c r="Z183" s="18" t="str">
        <x:f>IF(D183="","",VLOOKUP(D183,'Facilitator Key'!$A$6:$G$25,5,FALSE))</x:f>
      </x:c>
      <x:c r="AA183" s="18" t="str">
        <x:f>IF(D183="","",VLOOKUP(D183,'Facilitator Key'!$A$6:$G$25,6,FALSE))</x:f>
      </x:c>
      <x:c r="AB183" s="18" t="str">
        <x:f>IF(V183="","",IF(OR(V183=Z183,V183=AA183),1,0))</x:f>
      </x:c>
      <x:c r="AC183" s="18" t="str">
        <x:f>IF(V183="","",IF(AND(Y183="Control",OR(V183="Escalate",V183="Defer",V183="Stop")),1,0))</x:f>
      </x:c>
      <x:c r="AD183" s="18" t="str">
        <x:f>IF(V183="","",IF(AND(V183="Proceed",OR(Z183="Escalate",Z183="Defer",Z183="Stop",AA183="Escalate",AA183="Defer",AA183="Stop")),1,0))</x:f>
      </x:c>
      <x:c r="AE183" s="18"/>
    </x:row>
    <x:row r="184">
      <x:c r="A184" s="18" t="str">
        <x:f>IF(OR(B184="",D184=""),"",B184&amp;"-"&amp;D184)</x:f>
      </x:c>
      <x:c r="B184" s="18"/>
      <x:c r="C184" s="98"/>
      <x:c r="D184" s="18"/>
      <x:c r="E184" s="18" t="str">
        <x:f>IF(D184="","",VLOOKUP(D184,'Benchmark Cases'!$A$5:$B$24,2,FALSE))</x:f>
      </x:c>
      <x:c r="F184" s="18"/>
      <x:c r="G184" s="18"/>
      <x:c r="H184" s="18"/>
      <x:c r="I184" s="18"/>
      <x:c r="J184" s="18"/>
      <x:c r="K184" s="18"/>
      <x:c r="L184" s="18"/>
      <x:c r="M184" s="18"/>
      <x:c r="N184" s="18"/>
      <x:c r="O184" s="18"/>
      <x:c r="P184" s="18"/>
      <x:c r="Q184" s="18"/>
      <x:c r="R184" s="18"/>
      <x:c r="S184" s="18"/>
      <x:c r="T184" s="18"/>
      <x:c r="U184" s="18"/>
      <x:c r="V184" s="18"/>
      <x:c r="W184" s="18"/>
      <x:c r="X184" s="18"/>
      <x:c r="Y184" s="18" t="str">
        <x:f>IF(D184="","",VLOOKUP(D184,'Facilitator Key'!$A$6:$G$25,2,FALSE))</x:f>
      </x:c>
      <x:c r="Z184" s="18" t="str">
        <x:f>IF(D184="","",VLOOKUP(D184,'Facilitator Key'!$A$6:$G$25,5,FALSE))</x:f>
      </x:c>
      <x:c r="AA184" s="18" t="str">
        <x:f>IF(D184="","",VLOOKUP(D184,'Facilitator Key'!$A$6:$G$25,6,FALSE))</x:f>
      </x:c>
      <x:c r="AB184" s="18" t="str">
        <x:f>IF(V184="","",IF(OR(V184=Z184,V184=AA184),1,0))</x:f>
      </x:c>
      <x:c r="AC184" s="18" t="str">
        <x:f>IF(V184="","",IF(AND(Y184="Control",OR(V184="Escalate",V184="Defer",V184="Stop")),1,0))</x:f>
      </x:c>
      <x:c r="AD184" s="18" t="str">
        <x:f>IF(V184="","",IF(AND(V184="Proceed",OR(Z184="Escalate",Z184="Defer",Z184="Stop",AA184="Escalate",AA184="Defer",AA184="Stop")),1,0))</x:f>
      </x:c>
      <x:c r="AE184" s="18"/>
    </x:row>
    <x:row r="185">
      <x:c r="A185" s="18" t="str">
        <x:f>IF(OR(B185="",D185=""),"",B185&amp;"-"&amp;D185)</x:f>
      </x:c>
      <x:c r="B185" s="18"/>
      <x:c r="C185" s="98"/>
      <x:c r="D185" s="18"/>
      <x:c r="E185" s="18" t="str">
        <x:f>IF(D185="","",VLOOKUP(D185,'Benchmark Cases'!$A$5:$B$24,2,FALSE))</x:f>
      </x:c>
      <x:c r="F185" s="18"/>
      <x:c r="G185" s="18"/>
      <x:c r="H185" s="18"/>
      <x:c r="I185" s="18"/>
      <x:c r="J185" s="18"/>
      <x:c r="K185" s="18"/>
      <x:c r="L185" s="18"/>
      <x:c r="M185" s="18"/>
      <x:c r="N185" s="18"/>
      <x:c r="O185" s="18"/>
      <x:c r="P185" s="18"/>
      <x:c r="Q185" s="18"/>
      <x:c r="R185" s="18"/>
      <x:c r="S185" s="18"/>
      <x:c r="T185" s="18"/>
      <x:c r="U185" s="18"/>
      <x:c r="V185" s="18"/>
      <x:c r="W185" s="18"/>
      <x:c r="X185" s="18"/>
      <x:c r="Y185" s="18" t="str">
        <x:f>IF(D185="","",VLOOKUP(D185,'Facilitator Key'!$A$6:$G$25,2,FALSE))</x:f>
      </x:c>
      <x:c r="Z185" s="18" t="str">
        <x:f>IF(D185="","",VLOOKUP(D185,'Facilitator Key'!$A$6:$G$25,5,FALSE))</x:f>
      </x:c>
      <x:c r="AA185" s="18" t="str">
        <x:f>IF(D185="","",VLOOKUP(D185,'Facilitator Key'!$A$6:$G$25,6,FALSE))</x:f>
      </x:c>
      <x:c r="AB185" s="18" t="str">
        <x:f>IF(V185="","",IF(OR(V185=Z185,V185=AA185),1,0))</x:f>
      </x:c>
      <x:c r="AC185" s="18" t="str">
        <x:f>IF(V185="","",IF(AND(Y185="Control",OR(V185="Escalate",V185="Defer",V185="Stop")),1,0))</x:f>
      </x:c>
      <x:c r="AD185" s="18" t="str">
        <x:f>IF(V185="","",IF(AND(V185="Proceed",OR(Z185="Escalate",Z185="Defer",Z185="Stop",AA185="Escalate",AA185="Defer",AA185="Stop")),1,0))</x:f>
      </x:c>
      <x:c r="AE185" s="18"/>
    </x:row>
    <x:row r="186">
      <x:c r="A186" s="18" t="str">
        <x:f>IF(OR(B186="",D186=""),"",B186&amp;"-"&amp;D186)</x:f>
      </x:c>
      <x:c r="B186" s="18"/>
      <x:c r="C186" s="98"/>
      <x:c r="D186" s="18"/>
      <x:c r="E186" s="18" t="str">
        <x:f>IF(D186="","",VLOOKUP(D186,'Benchmark Cases'!$A$5:$B$24,2,FALSE))</x:f>
      </x:c>
      <x:c r="F186" s="18"/>
      <x:c r="G186" s="18"/>
      <x:c r="H186" s="18"/>
      <x:c r="I186" s="18"/>
      <x:c r="J186" s="18"/>
      <x:c r="K186" s="18"/>
      <x:c r="L186" s="18"/>
      <x:c r="M186" s="18"/>
      <x:c r="N186" s="18"/>
      <x:c r="O186" s="18"/>
      <x:c r="P186" s="18"/>
      <x:c r="Q186" s="18"/>
      <x:c r="R186" s="18"/>
      <x:c r="S186" s="18"/>
      <x:c r="T186" s="18"/>
      <x:c r="U186" s="18"/>
      <x:c r="V186" s="18"/>
      <x:c r="W186" s="18"/>
      <x:c r="X186" s="18"/>
      <x:c r="Y186" s="18" t="str">
        <x:f>IF(D186="","",VLOOKUP(D186,'Facilitator Key'!$A$6:$G$25,2,FALSE))</x:f>
      </x:c>
      <x:c r="Z186" s="18" t="str">
        <x:f>IF(D186="","",VLOOKUP(D186,'Facilitator Key'!$A$6:$G$25,5,FALSE))</x:f>
      </x:c>
      <x:c r="AA186" s="18" t="str">
        <x:f>IF(D186="","",VLOOKUP(D186,'Facilitator Key'!$A$6:$G$25,6,FALSE))</x:f>
      </x:c>
      <x:c r="AB186" s="18" t="str">
        <x:f>IF(V186="","",IF(OR(V186=Z186,V186=AA186),1,0))</x:f>
      </x:c>
      <x:c r="AC186" s="18" t="str">
        <x:f>IF(V186="","",IF(AND(Y186="Control",OR(V186="Escalate",V186="Defer",V186="Stop")),1,0))</x:f>
      </x:c>
      <x:c r="AD186" s="18" t="str">
        <x:f>IF(V186="","",IF(AND(V186="Proceed",OR(Z186="Escalate",Z186="Defer",Z186="Stop",AA186="Escalate",AA186="Defer",AA186="Stop")),1,0))</x:f>
      </x:c>
      <x:c r="AE186" s="18"/>
    </x:row>
    <x:row r="187">
      <x:c r="A187" s="18" t="str">
        <x:f>IF(OR(B187="",D187=""),"",B187&amp;"-"&amp;D187)</x:f>
      </x:c>
      <x:c r="B187" s="18"/>
      <x:c r="C187" s="98"/>
      <x:c r="D187" s="18"/>
      <x:c r="E187" s="18" t="str">
        <x:f>IF(D187="","",VLOOKUP(D187,'Benchmark Cases'!$A$5:$B$24,2,FALSE))</x:f>
      </x:c>
      <x:c r="F187" s="18"/>
      <x:c r="G187" s="18"/>
      <x:c r="H187" s="18"/>
      <x:c r="I187" s="18"/>
      <x:c r="J187" s="18"/>
      <x:c r="K187" s="18"/>
      <x:c r="L187" s="18"/>
      <x:c r="M187" s="18"/>
      <x:c r="N187" s="18"/>
      <x:c r="O187" s="18"/>
      <x:c r="P187" s="18"/>
      <x:c r="Q187" s="18"/>
      <x:c r="R187" s="18"/>
      <x:c r="S187" s="18"/>
      <x:c r="T187" s="18"/>
      <x:c r="U187" s="18"/>
      <x:c r="V187" s="18"/>
      <x:c r="W187" s="18"/>
      <x:c r="X187" s="18"/>
      <x:c r="Y187" s="18" t="str">
        <x:f>IF(D187="","",VLOOKUP(D187,'Facilitator Key'!$A$6:$G$25,2,FALSE))</x:f>
      </x:c>
      <x:c r="Z187" s="18" t="str">
        <x:f>IF(D187="","",VLOOKUP(D187,'Facilitator Key'!$A$6:$G$25,5,FALSE))</x:f>
      </x:c>
      <x:c r="AA187" s="18" t="str">
        <x:f>IF(D187="","",VLOOKUP(D187,'Facilitator Key'!$A$6:$G$25,6,FALSE))</x:f>
      </x:c>
      <x:c r="AB187" s="18" t="str">
        <x:f>IF(V187="","",IF(OR(V187=Z187,V187=AA187),1,0))</x:f>
      </x:c>
      <x:c r="AC187" s="18" t="str">
        <x:f>IF(V187="","",IF(AND(Y187="Control",OR(V187="Escalate",V187="Defer",V187="Stop")),1,0))</x:f>
      </x:c>
      <x:c r="AD187" s="18" t="str">
        <x:f>IF(V187="","",IF(AND(V187="Proceed",OR(Z187="Escalate",Z187="Defer",Z187="Stop",AA187="Escalate",AA187="Defer",AA187="Stop")),1,0))</x:f>
      </x:c>
      <x:c r="AE187" s="18"/>
    </x:row>
    <x:row r="188">
      <x:c r="A188" s="18" t="str">
        <x:f>IF(OR(B188="",D188=""),"",B188&amp;"-"&amp;D188)</x:f>
      </x:c>
      <x:c r="B188" s="18"/>
      <x:c r="C188" s="98"/>
      <x:c r="D188" s="18"/>
      <x:c r="E188" s="18" t="str">
        <x:f>IF(D188="","",VLOOKUP(D188,'Benchmark Cases'!$A$5:$B$24,2,FALSE))</x:f>
      </x:c>
      <x:c r="F188" s="18"/>
      <x:c r="G188" s="18"/>
      <x:c r="H188" s="18"/>
      <x:c r="I188" s="18"/>
      <x:c r="J188" s="18"/>
      <x:c r="K188" s="18"/>
      <x:c r="L188" s="18"/>
      <x:c r="M188" s="18"/>
      <x:c r="N188" s="18"/>
      <x:c r="O188" s="18"/>
      <x:c r="P188" s="18"/>
      <x:c r="Q188" s="18"/>
      <x:c r="R188" s="18"/>
      <x:c r="S188" s="18"/>
      <x:c r="T188" s="18"/>
      <x:c r="U188" s="18"/>
      <x:c r="V188" s="18"/>
      <x:c r="W188" s="18"/>
      <x:c r="X188" s="18"/>
      <x:c r="Y188" s="18" t="str">
        <x:f>IF(D188="","",VLOOKUP(D188,'Facilitator Key'!$A$6:$G$25,2,FALSE))</x:f>
      </x:c>
      <x:c r="Z188" s="18" t="str">
        <x:f>IF(D188="","",VLOOKUP(D188,'Facilitator Key'!$A$6:$G$25,5,FALSE))</x:f>
      </x:c>
      <x:c r="AA188" s="18" t="str">
        <x:f>IF(D188="","",VLOOKUP(D188,'Facilitator Key'!$A$6:$G$25,6,FALSE))</x:f>
      </x:c>
      <x:c r="AB188" s="18" t="str">
        <x:f>IF(V188="","",IF(OR(V188=Z188,V188=AA188),1,0))</x:f>
      </x:c>
      <x:c r="AC188" s="18" t="str">
        <x:f>IF(V188="","",IF(AND(Y188="Control",OR(V188="Escalate",V188="Defer",V188="Stop")),1,0))</x:f>
      </x:c>
      <x:c r="AD188" s="18" t="str">
        <x:f>IF(V188="","",IF(AND(V188="Proceed",OR(Z188="Escalate",Z188="Defer",Z188="Stop",AA188="Escalate",AA188="Defer",AA188="Stop")),1,0))</x:f>
      </x:c>
      <x:c r="AE188" s="18"/>
    </x:row>
    <x:row r="189">
      <x:c r="A189" s="18" t="str">
        <x:f>IF(OR(B189="",D189=""),"",B189&amp;"-"&amp;D189)</x:f>
      </x:c>
      <x:c r="B189" s="18"/>
      <x:c r="C189" s="98"/>
      <x:c r="D189" s="18"/>
      <x:c r="E189" s="18" t="str">
        <x:f>IF(D189="","",VLOOKUP(D189,'Benchmark Cases'!$A$5:$B$24,2,FALSE))</x:f>
      </x:c>
      <x:c r="F189" s="18"/>
      <x:c r="G189" s="18"/>
      <x:c r="H189" s="18"/>
      <x:c r="I189" s="18"/>
      <x:c r="J189" s="18"/>
      <x:c r="K189" s="18"/>
      <x:c r="L189" s="18"/>
      <x:c r="M189" s="18"/>
      <x:c r="N189" s="18"/>
      <x:c r="O189" s="18"/>
      <x:c r="P189" s="18"/>
      <x:c r="Q189" s="18"/>
      <x:c r="R189" s="18"/>
      <x:c r="S189" s="18"/>
      <x:c r="T189" s="18"/>
      <x:c r="U189" s="18"/>
      <x:c r="V189" s="18"/>
      <x:c r="W189" s="18"/>
      <x:c r="X189" s="18"/>
      <x:c r="Y189" s="18" t="str">
        <x:f>IF(D189="","",VLOOKUP(D189,'Facilitator Key'!$A$6:$G$25,2,FALSE))</x:f>
      </x:c>
      <x:c r="Z189" s="18" t="str">
        <x:f>IF(D189="","",VLOOKUP(D189,'Facilitator Key'!$A$6:$G$25,5,FALSE))</x:f>
      </x:c>
      <x:c r="AA189" s="18" t="str">
        <x:f>IF(D189="","",VLOOKUP(D189,'Facilitator Key'!$A$6:$G$25,6,FALSE))</x:f>
      </x:c>
      <x:c r="AB189" s="18" t="str">
        <x:f>IF(V189="","",IF(OR(V189=Z189,V189=AA189),1,0))</x:f>
      </x:c>
      <x:c r="AC189" s="18" t="str">
        <x:f>IF(V189="","",IF(AND(Y189="Control",OR(V189="Escalate",V189="Defer",V189="Stop")),1,0))</x:f>
      </x:c>
      <x:c r="AD189" s="18" t="str">
        <x:f>IF(V189="","",IF(AND(V189="Proceed",OR(Z189="Escalate",Z189="Defer",Z189="Stop",AA189="Escalate",AA189="Defer",AA189="Stop")),1,0))</x:f>
      </x:c>
      <x:c r="AE189" s="18"/>
    </x:row>
    <x:row r="190">
      <x:c r="A190" s="18" t="str">
        <x:f>IF(OR(B190="",D190=""),"",B190&amp;"-"&amp;D190)</x:f>
      </x:c>
      <x:c r="B190" s="18"/>
      <x:c r="C190" s="98"/>
      <x:c r="D190" s="18"/>
      <x:c r="E190" s="18" t="str">
        <x:f>IF(D190="","",VLOOKUP(D190,'Benchmark Cases'!$A$5:$B$24,2,FALSE))</x:f>
      </x:c>
      <x:c r="F190" s="18"/>
      <x:c r="G190" s="18"/>
      <x:c r="H190" s="18"/>
      <x:c r="I190" s="18"/>
      <x:c r="J190" s="18"/>
      <x:c r="K190" s="18"/>
      <x:c r="L190" s="18"/>
      <x:c r="M190" s="18"/>
      <x:c r="N190" s="18"/>
      <x:c r="O190" s="18"/>
      <x:c r="P190" s="18"/>
      <x:c r="Q190" s="18"/>
      <x:c r="R190" s="18"/>
      <x:c r="S190" s="18"/>
      <x:c r="T190" s="18"/>
      <x:c r="U190" s="18"/>
      <x:c r="V190" s="18"/>
      <x:c r="W190" s="18"/>
      <x:c r="X190" s="18"/>
      <x:c r="Y190" s="18" t="str">
        <x:f>IF(D190="","",VLOOKUP(D190,'Facilitator Key'!$A$6:$G$25,2,FALSE))</x:f>
      </x:c>
      <x:c r="Z190" s="18" t="str">
        <x:f>IF(D190="","",VLOOKUP(D190,'Facilitator Key'!$A$6:$G$25,5,FALSE))</x:f>
      </x:c>
      <x:c r="AA190" s="18" t="str">
        <x:f>IF(D190="","",VLOOKUP(D190,'Facilitator Key'!$A$6:$G$25,6,FALSE))</x:f>
      </x:c>
      <x:c r="AB190" s="18" t="str">
        <x:f>IF(V190="","",IF(OR(V190=Z190,V190=AA190),1,0))</x:f>
      </x:c>
      <x:c r="AC190" s="18" t="str">
        <x:f>IF(V190="","",IF(AND(Y190="Control",OR(V190="Escalate",V190="Defer",V190="Stop")),1,0))</x:f>
      </x:c>
      <x:c r="AD190" s="18" t="str">
        <x:f>IF(V190="","",IF(AND(V190="Proceed",OR(Z190="Escalate",Z190="Defer",Z190="Stop",AA190="Escalate",AA190="Defer",AA190="Stop")),1,0))</x:f>
      </x:c>
      <x:c r="AE190" s="18"/>
    </x:row>
    <x:row r="191">
      <x:c r="A191" s="18" t="str">
        <x:f>IF(OR(B191="",D191=""),"",B191&amp;"-"&amp;D191)</x:f>
      </x:c>
      <x:c r="B191" s="18"/>
      <x:c r="C191" s="98"/>
      <x:c r="D191" s="18"/>
      <x:c r="E191" s="18" t="str">
        <x:f>IF(D191="","",VLOOKUP(D191,'Benchmark Cases'!$A$5:$B$24,2,FALSE))</x:f>
      </x:c>
      <x:c r="F191" s="18"/>
      <x:c r="G191" s="18"/>
      <x:c r="H191" s="18"/>
      <x:c r="I191" s="18"/>
      <x:c r="J191" s="18"/>
      <x:c r="K191" s="18"/>
      <x:c r="L191" s="18"/>
      <x:c r="M191" s="18"/>
      <x:c r="N191" s="18"/>
      <x:c r="O191" s="18"/>
      <x:c r="P191" s="18"/>
      <x:c r="Q191" s="18"/>
      <x:c r="R191" s="18"/>
      <x:c r="S191" s="18"/>
      <x:c r="T191" s="18"/>
      <x:c r="U191" s="18"/>
      <x:c r="V191" s="18"/>
      <x:c r="W191" s="18"/>
      <x:c r="X191" s="18"/>
      <x:c r="Y191" s="18" t="str">
        <x:f>IF(D191="","",VLOOKUP(D191,'Facilitator Key'!$A$6:$G$25,2,FALSE))</x:f>
      </x:c>
      <x:c r="Z191" s="18" t="str">
        <x:f>IF(D191="","",VLOOKUP(D191,'Facilitator Key'!$A$6:$G$25,5,FALSE))</x:f>
      </x:c>
      <x:c r="AA191" s="18" t="str">
        <x:f>IF(D191="","",VLOOKUP(D191,'Facilitator Key'!$A$6:$G$25,6,FALSE))</x:f>
      </x:c>
      <x:c r="AB191" s="18" t="str">
        <x:f>IF(V191="","",IF(OR(V191=Z191,V191=AA191),1,0))</x:f>
      </x:c>
      <x:c r="AC191" s="18" t="str">
        <x:f>IF(V191="","",IF(AND(Y191="Control",OR(V191="Escalate",V191="Defer",V191="Stop")),1,0))</x:f>
      </x:c>
      <x:c r="AD191" s="18" t="str">
        <x:f>IF(V191="","",IF(AND(V191="Proceed",OR(Z191="Escalate",Z191="Defer",Z191="Stop",AA191="Escalate",AA191="Defer",AA191="Stop")),1,0))</x:f>
      </x:c>
      <x:c r="AE191" s="18"/>
    </x:row>
    <x:row r="192">
      <x:c r="A192" s="18" t="str">
        <x:f>IF(OR(B192="",D192=""),"",B192&amp;"-"&amp;D192)</x:f>
      </x:c>
      <x:c r="B192" s="18"/>
      <x:c r="C192" s="98"/>
      <x:c r="D192" s="18"/>
      <x:c r="E192" s="18" t="str">
        <x:f>IF(D192="","",VLOOKUP(D192,'Benchmark Cases'!$A$5:$B$24,2,FALSE))</x:f>
      </x:c>
      <x:c r="F192" s="18"/>
      <x:c r="G192" s="18"/>
      <x:c r="H192" s="18"/>
      <x:c r="I192" s="18"/>
      <x:c r="J192" s="18"/>
      <x:c r="K192" s="18"/>
      <x:c r="L192" s="18"/>
      <x:c r="M192" s="18"/>
      <x:c r="N192" s="18"/>
      <x:c r="O192" s="18"/>
      <x:c r="P192" s="18"/>
      <x:c r="Q192" s="18"/>
      <x:c r="R192" s="18"/>
      <x:c r="S192" s="18"/>
      <x:c r="T192" s="18"/>
      <x:c r="U192" s="18"/>
      <x:c r="V192" s="18"/>
      <x:c r="W192" s="18"/>
      <x:c r="X192" s="18"/>
      <x:c r="Y192" s="18" t="str">
        <x:f>IF(D192="","",VLOOKUP(D192,'Facilitator Key'!$A$6:$G$25,2,FALSE))</x:f>
      </x:c>
      <x:c r="Z192" s="18" t="str">
        <x:f>IF(D192="","",VLOOKUP(D192,'Facilitator Key'!$A$6:$G$25,5,FALSE))</x:f>
      </x:c>
      <x:c r="AA192" s="18" t="str">
        <x:f>IF(D192="","",VLOOKUP(D192,'Facilitator Key'!$A$6:$G$25,6,FALSE))</x:f>
      </x:c>
      <x:c r="AB192" s="18" t="str">
        <x:f>IF(V192="","",IF(OR(V192=Z192,V192=AA192),1,0))</x:f>
      </x:c>
      <x:c r="AC192" s="18" t="str">
        <x:f>IF(V192="","",IF(AND(Y192="Control",OR(V192="Escalate",V192="Defer",V192="Stop")),1,0))</x:f>
      </x:c>
      <x:c r="AD192" s="18" t="str">
        <x:f>IF(V192="","",IF(AND(V192="Proceed",OR(Z192="Escalate",Z192="Defer",Z192="Stop",AA192="Escalate",AA192="Defer",AA192="Stop")),1,0))</x:f>
      </x:c>
      <x:c r="AE192" s="18"/>
    </x:row>
    <x:row r="193">
      <x:c r="A193" s="18" t="str">
        <x:f>IF(OR(B193="",D193=""),"",B193&amp;"-"&amp;D193)</x:f>
      </x:c>
      <x:c r="B193" s="18"/>
      <x:c r="C193" s="98"/>
      <x:c r="D193" s="18"/>
      <x:c r="E193" s="18" t="str">
        <x:f>IF(D193="","",VLOOKUP(D193,'Benchmark Cases'!$A$5:$B$24,2,FALSE))</x:f>
      </x:c>
      <x:c r="F193" s="18"/>
      <x:c r="G193" s="18"/>
      <x:c r="H193" s="18"/>
      <x:c r="I193" s="18"/>
      <x:c r="J193" s="18"/>
      <x:c r="K193" s="18"/>
      <x:c r="L193" s="18"/>
      <x:c r="M193" s="18"/>
      <x:c r="N193" s="18"/>
      <x:c r="O193" s="18"/>
      <x:c r="P193" s="18"/>
      <x:c r="Q193" s="18"/>
      <x:c r="R193" s="18"/>
      <x:c r="S193" s="18"/>
      <x:c r="T193" s="18"/>
      <x:c r="U193" s="18"/>
      <x:c r="V193" s="18"/>
      <x:c r="W193" s="18"/>
      <x:c r="X193" s="18"/>
      <x:c r="Y193" s="18" t="str">
        <x:f>IF(D193="","",VLOOKUP(D193,'Facilitator Key'!$A$6:$G$25,2,FALSE))</x:f>
      </x:c>
      <x:c r="Z193" s="18" t="str">
        <x:f>IF(D193="","",VLOOKUP(D193,'Facilitator Key'!$A$6:$G$25,5,FALSE))</x:f>
      </x:c>
      <x:c r="AA193" s="18" t="str">
        <x:f>IF(D193="","",VLOOKUP(D193,'Facilitator Key'!$A$6:$G$25,6,FALSE))</x:f>
      </x:c>
      <x:c r="AB193" s="18" t="str">
        <x:f>IF(V193="","",IF(OR(V193=Z193,V193=AA193),1,0))</x:f>
      </x:c>
      <x:c r="AC193" s="18" t="str">
        <x:f>IF(V193="","",IF(AND(Y193="Control",OR(V193="Escalate",V193="Defer",V193="Stop")),1,0))</x:f>
      </x:c>
      <x:c r="AD193" s="18" t="str">
        <x:f>IF(V193="","",IF(AND(V193="Proceed",OR(Z193="Escalate",Z193="Defer",Z193="Stop",AA193="Escalate",AA193="Defer",AA193="Stop")),1,0))</x:f>
      </x:c>
      <x:c r="AE193" s="18"/>
    </x:row>
    <x:row r="194">
      <x:c r="A194" s="18" t="str">
        <x:f>IF(OR(B194="",D194=""),"",B194&amp;"-"&amp;D194)</x:f>
      </x:c>
      <x:c r="B194" s="18"/>
      <x:c r="C194" s="98"/>
      <x:c r="D194" s="18"/>
      <x:c r="E194" s="18" t="str">
        <x:f>IF(D194="","",VLOOKUP(D194,'Benchmark Cases'!$A$5:$B$24,2,FALSE))</x:f>
      </x:c>
      <x:c r="F194" s="18"/>
      <x:c r="G194" s="18"/>
      <x:c r="H194" s="18"/>
      <x:c r="I194" s="18"/>
      <x:c r="J194" s="18"/>
      <x:c r="K194" s="18"/>
      <x:c r="L194" s="18"/>
      <x:c r="M194" s="18"/>
      <x:c r="N194" s="18"/>
      <x:c r="O194" s="18"/>
      <x:c r="P194" s="18"/>
      <x:c r="Q194" s="18"/>
      <x:c r="R194" s="18"/>
      <x:c r="S194" s="18"/>
      <x:c r="T194" s="18"/>
      <x:c r="U194" s="18"/>
      <x:c r="V194" s="18"/>
      <x:c r="W194" s="18"/>
      <x:c r="X194" s="18"/>
      <x:c r="Y194" s="18" t="str">
        <x:f>IF(D194="","",VLOOKUP(D194,'Facilitator Key'!$A$6:$G$25,2,FALSE))</x:f>
      </x:c>
      <x:c r="Z194" s="18" t="str">
        <x:f>IF(D194="","",VLOOKUP(D194,'Facilitator Key'!$A$6:$G$25,5,FALSE))</x:f>
      </x:c>
      <x:c r="AA194" s="18" t="str">
        <x:f>IF(D194="","",VLOOKUP(D194,'Facilitator Key'!$A$6:$G$25,6,FALSE))</x:f>
      </x:c>
      <x:c r="AB194" s="18" t="str">
        <x:f>IF(V194="","",IF(OR(V194=Z194,V194=AA194),1,0))</x:f>
      </x:c>
      <x:c r="AC194" s="18" t="str">
        <x:f>IF(V194="","",IF(AND(Y194="Control",OR(V194="Escalate",V194="Defer",V194="Stop")),1,0))</x:f>
      </x:c>
      <x:c r="AD194" s="18" t="str">
        <x:f>IF(V194="","",IF(AND(V194="Proceed",OR(Z194="Escalate",Z194="Defer",Z194="Stop",AA194="Escalate",AA194="Defer",AA194="Stop")),1,0))</x:f>
      </x:c>
      <x:c r="AE194" s="18"/>
    </x:row>
    <x:row r="195">
      <x:c r="A195" s="18" t="str">
        <x:f>IF(OR(B195="",D195=""),"",B195&amp;"-"&amp;D195)</x:f>
      </x:c>
      <x:c r="B195" s="18"/>
      <x:c r="C195" s="98"/>
      <x:c r="D195" s="18"/>
      <x:c r="E195" s="18" t="str">
        <x:f>IF(D195="","",VLOOKUP(D195,'Benchmark Cases'!$A$5:$B$24,2,FALSE))</x:f>
      </x:c>
      <x:c r="F195" s="18"/>
      <x:c r="G195" s="18"/>
      <x:c r="H195" s="18"/>
      <x:c r="I195" s="18"/>
      <x:c r="J195" s="18"/>
      <x:c r="K195" s="18"/>
      <x:c r="L195" s="18"/>
      <x:c r="M195" s="18"/>
      <x:c r="N195" s="18"/>
      <x:c r="O195" s="18"/>
      <x:c r="P195" s="18"/>
      <x:c r="Q195" s="18"/>
      <x:c r="R195" s="18"/>
      <x:c r="S195" s="18"/>
      <x:c r="T195" s="18"/>
      <x:c r="U195" s="18"/>
      <x:c r="V195" s="18"/>
      <x:c r="W195" s="18"/>
      <x:c r="X195" s="18"/>
      <x:c r="Y195" s="18" t="str">
        <x:f>IF(D195="","",VLOOKUP(D195,'Facilitator Key'!$A$6:$G$25,2,FALSE))</x:f>
      </x:c>
      <x:c r="Z195" s="18" t="str">
        <x:f>IF(D195="","",VLOOKUP(D195,'Facilitator Key'!$A$6:$G$25,5,FALSE))</x:f>
      </x:c>
      <x:c r="AA195" s="18" t="str">
        <x:f>IF(D195="","",VLOOKUP(D195,'Facilitator Key'!$A$6:$G$25,6,FALSE))</x:f>
      </x:c>
      <x:c r="AB195" s="18" t="str">
        <x:f>IF(V195="","",IF(OR(V195=Z195,V195=AA195),1,0))</x:f>
      </x:c>
      <x:c r="AC195" s="18" t="str">
        <x:f>IF(V195="","",IF(AND(Y195="Control",OR(V195="Escalate",V195="Defer",V195="Stop")),1,0))</x:f>
      </x:c>
      <x:c r="AD195" s="18" t="str">
        <x:f>IF(V195="","",IF(AND(V195="Proceed",OR(Z195="Escalate",Z195="Defer",Z195="Stop",AA195="Escalate",AA195="Defer",AA195="Stop")),1,0))</x:f>
      </x:c>
      <x:c r="AE195" s="18"/>
    </x:row>
    <x:row r="196">
      <x:c r="A196" s="18" t="str">
        <x:f>IF(OR(B196="",D196=""),"",B196&amp;"-"&amp;D196)</x:f>
      </x:c>
      <x:c r="B196" s="18"/>
      <x:c r="C196" s="98"/>
      <x:c r="D196" s="18"/>
      <x:c r="E196" s="18" t="str">
        <x:f>IF(D196="","",VLOOKUP(D196,'Benchmark Cases'!$A$5:$B$24,2,FALSE))</x:f>
      </x:c>
      <x:c r="F196" s="18"/>
      <x:c r="G196" s="18"/>
      <x:c r="H196" s="18"/>
      <x:c r="I196" s="18"/>
      <x:c r="J196" s="18"/>
      <x:c r="K196" s="18"/>
      <x:c r="L196" s="18"/>
      <x:c r="M196" s="18"/>
      <x:c r="N196" s="18"/>
      <x:c r="O196" s="18"/>
      <x:c r="P196" s="18"/>
      <x:c r="Q196" s="18"/>
      <x:c r="R196" s="18"/>
      <x:c r="S196" s="18"/>
      <x:c r="T196" s="18"/>
      <x:c r="U196" s="18"/>
      <x:c r="V196" s="18"/>
      <x:c r="W196" s="18"/>
      <x:c r="X196" s="18"/>
      <x:c r="Y196" s="18" t="str">
        <x:f>IF(D196="","",VLOOKUP(D196,'Facilitator Key'!$A$6:$G$25,2,FALSE))</x:f>
      </x:c>
      <x:c r="Z196" s="18" t="str">
        <x:f>IF(D196="","",VLOOKUP(D196,'Facilitator Key'!$A$6:$G$25,5,FALSE))</x:f>
      </x:c>
      <x:c r="AA196" s="18" t="str">
        <x:f>IF(D196="","",VLOOKUP(D196,'Facilitator Key'!$A$6:$G$25,6,FALSE))</x:f>
      </x:c>
      <x:c r="AB196" s="18" t="str">
        <x:f>IF(V196="","",IF(OR(V196=Z196,V196=AA196),1,0))</x:f>
      </x:c>
      <x:c r="AC196" s="18" t="str">
        <x:f>IF(V196="","",IF(AND(Y196="Control",OR(V196="Escalate",V196="Defer",V196="Stop")),1,0))</x:f>
      </x:c>
      <x:c r="AD196" s="18" t="str">
        <x:f>IF(V196="","",IF(AND(V196="Proceed",OR(Z196="Escalate",Z196="Defer",Z196="Stop",AA196="Escalate",AA196="Defer",AA196="Stop")),1,0))</x:f>
      </x:c>
      <x:c r="AE196" s="18"/>
    </x:row>
    <x:row r="197">
      <x:c r="A197" s="18" t="str">
        <x:f>IF(OR(B197="",D197=""),"",B197&amp;"-"&amp;D197)</x:f>
      </x:c>
      <x:c r="B197" s="18"/>
      <x:c r="C197" s="98"/>
      <x:c r="D197" s="18"/>
      <x:c r="E197" s="18" t="str">
        <x:f>IF(D197="","",VLOOKUP(D197,'Benchmark Cases'!$A$5:$B$24,2,FALSE))</x:f>
      </x:c>
      <x:c r="F197" s="18"/>
      <x:c r="G197" s="18"/>
      <x:c r="H197" s="18"/>
      <x:c r="I197" s="18"/>
      <x:c r="J197" s="18"/>
      <x:c r="K197" s="18"/>
      <x:c r="L197" s="18"/>
      <x:c r="M197" s="18"/>
      <x:c r="N197" s="18"/>
      <x:c r="O197" s="18"/>
      <x:c r="P197" s="18"/>
      <x:c r="Q197" s="18"/>
      <x:c r="R197" s="18"/>
      <x:c r="S197" s="18"/>
      <x:c r="T197" s="18"/>
      <x:c r="U197" s="18"/>
      <x:c r="V197" s="18"/>
      <x:c r="W197" s="18"/>
      <x:c r="X197" s="18"/>
      <x:c r="Y197" s="18" t="str">
        <x:f>IF(D197="","",VLOOKUP(D197,'Facilitator Key'!$A$6:$G$25,2,FALSE))</x:f>
      </x:c>
      <x:c r="Z197" s="18" t="str">
        <x:f>IF(D197="","",VLOOKUP(D197,'Facilitator Key'!$A$6:$G$25,5,FALSE))</x:f>
      </x:c>
      <x:c r="AA197" s="18" t="str">
        <x:f>IF(D197="","",VLOOKUP(D197,'Facilitator Key'!$A$6:$G$25,6,FALSE))</x:f>
      </x:c>
      <x:c r="AB197" s="18" t="str">
        <x:f>IF(V197="","",IF(OR(V197=Z197,V197=AA197),1,0))</x:f>
      </x:c>
      <x:c r="AC197" s="18" t="str">
        <x:f>IF(V197="","",IF(AND(Y197="Control",OR(V197="Escalate",V197="Defer",V197="Stop")),1,0))</x:f>
      </x:c>
      <x:c r="AD197" s="18" t="str">
        <x:f>IF(V197="","",IF(AND(V197="Proceed",OR(Z197="Escalate",Z197="Defer",Z197="Stop",AA197="Escalate",AA197="Defer",AA197="Stop")),1,0))</x:f>
      </x:c>
      <x:c r="AE197" s="18"/>
    </x:row>
    <x:row r="198">
      <x:c r="A198" s="18" t="str">
        <x:f>IF(OR(B198="",D198=""),"",B198&amp;"-"&amp;D198)</x:f>
      </x:c>
      <x:c r="B198" s="18"/>
      <x:c r="C198" s="98"/>
      <x:c r="D198" s="18"/>
      <x:c r="E198" s="18" t="str">
        <x:f>IF(D198="","",VLOOKUP(D198,'Benchmark Cases'!$A$5:$B$24,2,FALSE))</x:f>
      </x:c>
      <x:c r="F198" s="18"/>
      <x:c r="G198" s="18"/>
      <x:c r="H198" s="18"/>
      <x:c r="I198" s="18"/>
      <x:c r="J198" s="18"/>
      <x:c r="K198" s="18"/>
      <x:c r="L198" s="18"/>
      <x:c r="M198" s="18"/>
      <x:c r="N198" s="18"/>
      <x:c r="O198" s="18"/>
      <x:c r="P198" s="18"/>
      <x:c r="Q198" s="18"/>
      <x:c r="R198" s="18"/>
      <x:c r="S198" s="18"/>
      <x:c r="T198" s="18"/>
      <x:c r="U198" s="18"/>
      <x:c r="V198" s="18"/>
      <x:c r="W198" s="18"/>
      <x:c r="X198" s="18"/>
      <x:c r="Y198" s="18" t="str">
        <x:f>IF(D198="","",VLOOKUP(D198,'Facilitator Key'!$A$6:$G$25,2,FALSE))</x:f>
      </x:c>
      <x:c r="Z198" s="18" t="str">
        <x:f>IF(D198="","",VLOOKUP(D198,'Facilitator Key'!$A$6:$G$25,5,FALSE))</x:f>
      </x:c>
      <x:c r="AA198" s="18" t="str">
        <x:f>IF(D198="","",VLOOKUP(D198,'Facilitator Key'!$A$6:$G$25,6,FALSE))</x:f>
      </x:c>
      <x:c r="AB198" s="18" t="str">
        <x:f>IF(V198="","",IF(OR(V198=Z198,V198=AA198),1,0))</x:f>
      </x:c>
      <x:c r="AC198" s="18" t="str">
        <x:f>IF(V198="","",IF(AND(Y198="Control",OR(V198="Escalate",V198="Defer",V198="Stop")),1,0))</x:f>
      </x:c>
      <x:c r="AD198" s="18" t="str">
        <x:f>IF(V198="","",IF(AND(V198="Proceed",OR(Z198="Escalate",Z198="Defer",Z198="Stop",AA198="Escalate",AA198="Defer",AA198="Stop")),1,0))</x:f>
      </x:c>
      <x:c r="AE198" s="18"/>
    </x:row>
    <x:row r="199">
      <x:c r="A199" s="18" t="str">
        <x:f>IF(OR(B199="",D199=""),"",B199&amp;"-"&amp;D199)</x:f>
      </x:c>
      <x:c r="B199" s="18"/>
      <x:c r="C199" s="98"/>
      <x:c r="D199" s="18"/>
      <x:c r="E199" s="18" t="str">
        <x:f>IF(D199="","",VLOOKUP(D199,'Benchmark Cases'!$A$5:$B$24,2,FALSE))</x:f>
      </x:c>
      <x:c r="F199" s="18"/>
      <x:c r="G199" s="18"/>
      <x:c r="H199" s="18"/>
      <x:c r="I199" s="18"/>
      <x:c r="J199" s="18"/>
      <x:c r="K199" s="18"/>
      <x:c r="L199" s="18"/>
      <x:c r="M199" s="18"/>
      <x:c r="N199" s="18"/>
      <x:c r="O199" s="18"/>
      <x:c r="P199" s="18"/>
      <x:c r="Q199" s="18"/>
      <x:c r="R199" s="18"/>
      <x:c r="S199" s="18"/>
      <x:c r="T199" s="18"/>
      <x:c r="U199" s="18"/>
      <x:c r="V199" s="18"/>
      <x:c r="W199" s="18"/>
      <x:c r="X199" s="18"/>
      <x:c r="Y199" s="18" t="str">
        <x:f>IF(D199="","",VLOOKUP(D199,'Facilitator Key'!$A$6:$G$25,2,FALSE))</x:f>
      </x:c>
      <x:c r="Z199" s="18" t="str">
        <x:f>IF(D199="","",VLOOKUP(D199,'Facilitator Key'!$A$6:$G$25,5,FALSE))</x:f>
      </x:c>
      <x:c r="AA199" s="18" t="str">
        <x:f>IF(D199="","",VLOOKUP(D199,'Facilitator Key'!$A$6:$G$25,6,FALSE))</x:f>
      </x:c>
      <x:c r="AB199" s="18" t="str">
        <x:f>IF(V199="","",IF(OR(V199=Z199,V199=AA199),1,0))</x:f>
      </x:c>
      <x:c r="AC199" s="18" t="str">
        <x:f>IF(V199="","",IF(AND(Y199="Control",OR(V199="Escalate",V199="Defer",V199="Stop")),1,0))</x:f>
      </x:c>
      <x:c r="AD199" s="18" t="str">
        <x:f>IF(V199="","",IF(AND(V199="Proceed",OR(Z199="Escalate",Z199="Defer",Z199="Stop",AA199="Escalate",AA199="Defer",AA199="Stop")),1,0))</x:f>
      </x:c>
      <x:c r="AE199" s="18"/>
    </x:row>
    <x:row r="200">
      <x:c r="A200" s="18" t="str">
        <x:f>IF(OR(B200="",D200=""),"",B200&amp;"-"&amp;D200)</x:f>
      </x:c>
      <x:c r="B200" s="18"/>
      <x:c r="C200" s="98"/>
      <x:c r="D200" s="18"/>
      <x:c r="E200" s="18" t="str">
        <x:f>IF(D200="","",VLOOKUP(D200,'Benchmark Cases'!$A$5:$B$24,2,FALSE))</x:f>
      </x:c>
      <x:c r="F200" s="18"/>
      <x:c r="G200" s="18"/>
      <x:c r="H200" s="18"/>
      <x:c r="I200" s="18"/>
      <x:c r="J200" s="18"/>
      <x:c r="K200" s="18"/>
      <x:c r="L200" s="18"/>
      <x:c r="M200" s="18"/>
      <x:c r="N200" s="18"/>
      <x:c r="O200" s="18"/>
      <x:c r="P200" s="18"/>
      <x:c r="Q200" s="18"/>
      <x:c r="R200" s="18"/>
      <x:c r="S200" s="18"/>
      <x:c r="T200" s="18"/>
      <x:c r="U200" s="18"/>
      <x:c r="V200" s="18"/>
      <x:c r="W200" s="18"/>
      <x:c r="X200" s="18"/>
      <x:c r="Y200" s="18" t="str">
        <x:f>IF(D200="","",VLOOKUP(D200,'Facilitator Key'!$A$6:$G$25,2,FALSE))</x:f>
      </x:c>
      <x:c r="Z200" s="18" t="str">
        <x:f>IF(D200="","",VLOOKUP(D200,'Facilitator Key'!$A$6:$G$25,5,FALSE))</x:f>
      </x:c>
      <x:c r="AA200" s="18" t="str">
        <x:f>IF(D200="","",VLOOKUP(D200,'Facilitator Key'!$A$6:$G$25,6,FALSE))</x:f>
      </x:c>
      <x:c r="AB200" s="18" t="str">
        <x:f>IF(V200="","",IF(OR(V200=Z200,V200=AA200),1,0))</x:f>
      </x:c>
      <x:c r="AC200" s="18" t="str">
        <x:f>IF(V200="","",IF(AND(Y200="Control",OR(V200="Escalate",V200="Defer",V200="Stop")),1,0))</x:f>
      </x:c>
      <x:c r="AD200" s="18" t="str">
        <x:f>IF(V200="","",IF(AND(V200="Proceed",OR(Z200="Escalate",Z200="Defer",Z200="Stop",AA200="Escalate",AA200="Defer",AA200="Stop")),1,0))</x:f>
      </x:c>
      <x:c r="AE200" s="18"/>
    </x:row>
    <x:row r="201">
      <x:c r="A201" s="18" t="str">
        <x:f>IF(OR(B201="",D201=""),"",B201&amp;"-"&amp;D201)</x:f>
      </x:c>
      <x:c r="B201" s="18"/>
      <x:c r="C201" s="98"/>
      <x:c r="D201" s="18"/>
      <x:c r="E201" s="18" t="str">
        <x:f>IF(D201="","",VLOOKUP(D201,'Benchmark Cases'!$A$5:$B$24,2,FALSE))</x:f>
      </x:c>
      <x:c r="F201" s="18"/>
      <x:c r="G201" s="18"/>
      <x:c r="H201" s="18"/>
      <x:c r="I201" s="18"/>
      <x:c r="J201" s="18"/>
      <x:c r="K201" s="18"/>
      <x:c r="L201" s="18"/>
      <x:c r="M201" s="18"/>
      <x:c r="N201" s="18"/>
      <x:c r="O201" s="18"/>
      <x:c r="P201" s="18"/>
      <x:c r="Q201" s="18"/>
      <x:c r="R201" s="18"/>
      <x:c r="S201" s="18"/>
      <x:c r="T201" s="18"/>
      <x:c r="U201" s="18"/>
      <x:c r="V201" s="18"/>
      <x:c r="W201" s="18"/>
      <x:c r="X201" s="18"/>
      <x:c r="Y201" s="18" t="str">
        <x:f>IF(D201="","",VLOOKUP(D201,'Facilitator Key'!$A$6:$G$25,2,FALSE))</x:f>
      </x:c>
      <x:c r="Z201" s="18" t="str">
        <x:f>IF(D201="","",VLOOKUP(D201,'Facilitator Key'!$A$6:$G$25,5,FALSE))</x:f>
      </x:c>
      <x:c r="AA201" s="18" t="str">
        <x:f>IF(D201="","",VLOOKUP(D201,'Facilitator Key'!$A$6:$G$25,6,FALSE))</x:f>
      </x:c>
      <x:c r="AB201" s="18" t="str">
        <x:f>IF(V201="","",IF(OR(V201=Z201,V201=AA201),1,0))</x:f>
      </x:c>
      <x:c r="AC201" s="18" t="str">
        <x:f>IF(V201="","",IF(AND(Y201="Control",OR(V201="Escalate",V201="Defer",V201="Stop")),1,0))</x:f>
      </x:c>
      <x:c r="AD201" s="18" t="str">
        <x:f>IF(V201="","",IF(AND(V201="Proceed",OR(Z201="Escalate",Z201="Defer",Z201="Stop",AA201="Escalate",AA201="Defer",AA201="Stop")),1,0))</x:f>
      </x:c>
      <x:c r="AE201" s="18"/>
    </x:row>
    <x:row r="202">
      <x:c r="A202" s="18" t="str">
        <x:f>IF(OR(B202="",D202=""),"",B202&amp;"-"&amp;D202)</x:f>
      </x:c>
      <x:c r="B202" s="18"/>
      <x:c r="C202" s="98"/>
      <x:c r="D202" s="18"/>
      <x:c r="E202" s="18" t="str">
        <x:f>IF(D202="","",VLOOKUP(D202,'Benchmark Cases'!$A$5:$B$24,2,FALSE))</x:f>
      </x:c>
      <x:c r="F202" s="18"/>
      <x:c r="G202" s="18"/>
      <x:c r="H202" s="18"/>
      <x:c r="I202" s="18"/>
      <x:c r="J202" s="18"/>
      <x:c r="K202" s="18"/>
      <x:c r="L202" s="18"/>
      <x:c r="M202" s="18"/>
      <x:c r="N202" s="18"/>
      <x:c r="O202" s="18"/>
      <x:c r="P202" s="18"/>
      <x:c r="Q202" s="18"/>
      <x:c r="R202" s="18"/>
      <x:c r="S202" s="18"/>
      <x:c r="T202" s="18"/>
      <x:c r="U202" s="18"/>
      <x:c r="V202" s="18"/>
      <x:c r="W202" s="18"/>
      <x:c r="X202" s="18"/>
      <x:c r="Y202" s="18" t="str">
        <x:f>IF(D202="","",VLOOKUP(D202,'Facilitator Key'!$A$6:$G$25,2,FALSE))</x:f>
      </x:c>
      <x:c r="Z202" s="18" t="str">
        <x:f>IF(D202="","",VLOOKUP(D202,'Facilitator Key'!$A$6:$G$25,5,FALSE))</x:f>
      </x:c>
      <x:c r="AA202" s="18" t="str">
        <x:f>IF(D202="","",VLOOKUP(D202,'Facilitator Key'!$A$6:$G$25,6,FALSE))</x:f>
      </x:c>
      <x:c r="AB202" s="18" t="str">
        <x:f>IF(V202="","",IF(OR(V202=Z202,V202=AA202),1,0))</x:f>
      </x:c>
      <x:c r="AC202" s="18" t="str">
        <x:f>IF(V202="","",IF(AND(Y202="Control",OR(V202="Escalate",V202="Defer",V202="Stop")),1,0))</x:f>
      </x:c>
      <x:c r="AD202" s="18" t="str">
        <x:f>IF(V202="","",IF(AND(V202="Proceed",OR(Z202="Escalate",Z202="Defer",Z202="Stop",AA202="Escalate",AA202="Defer",AA202="Stop")),1,0))</x:f>
      </x:c>
      <x:c r="AE202" s="18"/>
    </x:row>
    <x:row r="203">
      <x:c r="A203" s="18" t="str">
        <x:f>IF(OR(B203="",D203=""),"",B203&amp;"-"&amp;D203)</x:f>
      </x:c>
      <x:c r="B203" s="18"/>
      <x:c r="C203" s="98"/>
      <x:c r="D203" s="18"/>
      <x:c r="E203" s="18" t="str">
        <x:f>IF(D203="","",VLOOKUP(D203,'Benchmark Cases'!$A$5:$B$24,2,FALSE))</x:f>
      </x:c>
      <x:c r="F203" s="18"/>
      <x:c r="G203" s="18"/>
      <x:c r="H203" s="18"/>
      <x:c r="I203" s="18"/>
      <x:c r="J203" s="18"/>
      <x:c r="K203" s="18"/>
      <x:c r="L203" s="18"/>
      <x:c r="M203" s="18"/>
      <x:c r="N203" s="18"/>
      <x:c r="O203" s="18"/>
      <x:c r="P203" s="18"/>
      <x:c r="Q203" s="18"/>
      <x:c r="R203" s="18"/>
      <x:c r="S203" s="18"/>
      <x:c r="T203" s="18"/>
      <x:c r="U203" s="18"/>
      <x:c r="V203" s="18"/>
      <x:c r="W203" s="18"/>
      <x:c r="X203" s="18"/>
      <x:c r="Y203" s="18" t="str">
        <x:f>IF(D203="","",VLOOKUP(D203,'Facilitator Key'!$A$6:$G$25,2,FALSE))</x:f>
      </x:c>
      <x:c r="Z203" s="18" t="str">
        <x:f>IF(D203="","",VLOOKUP(D203,'Facilitator Key'!$A$6:$G$25,5,FALSE))</x:f>
      </x:c>
      <x:c r="AA203" s="18" t="str">
        <x:f>IF(D203="","",VLOOKUP(D203,'Facilitator Key'!$A$6:$G$25,6,FALSE))</x:f>
      </x:c>
      <x:c r="AB203" s="18" t="str">
        <x:f>IF(V203="","",IF(OR(V203=Z203,V203=AA203),1,0))</x:f>
      </x:c>
      <x:c r="AC203" s="18" t="str">
        <x:f>IF(V203="","",IF(AND(Y203="Control",OR(V203="Escalate",V203="Defer",V203="Stop")),1,0))</x:f>
      </x:c>
      <x:c r="AD203" s="18" t="str">
        <x:f>IF(V203="","",IF(AND(V203="Proceed",OR(Z203="Escalate",Z203="Defer",Z203="Stop",AA203="Escalate",AA203="Defer",AA203="Stop")),1,0))</x:f>
      </x:c>
      <x:c r="AE203" s="18"/>
    </x:row>
    <x:row r="204">
      <x:c r="A204" s="18" t="str">
        <x:f>IF(OR(B204="",D204=""),"",B204&amp;"-"&amp;D204)</x:f>
      </x:c>
      <x:c r="B204" s="18"/>
      <x:c r="C204" s="98"/>
      <x:c r="D204" s="18"/>
      <x:c r="E204" s="18" t="str">
        <x:f>IF(D204="","",VLOOKUP(D204,'Benchmark Cases'!$A$5:$B$24,2,FALSE))</x:f>
      </x:c>
      <x:c r="F204" s="18"/>
      <x:c r="G204" s="18"/>
      <x:c r="H204" s="18"/>
      <x:c r="I204" s="18"/>
      <x:c r="J204" s="18"/>
      <x:c r="K204" s="18"/>
      <x:c r="L204" s="18"/>
      <x:c r="M204" s="18"/>
      <x:c r="N204" s="18"/>
      <x:c r="O204" s="18"/>
      <x:c r="P204" s="18"/>
      <x:c r="Q204" s="18"/>
      <x:c r="R204" s="18"/>
      <x:c r="S204" s="18"/>
      <x:c r="T204" s="18"/>
      <x:c r="U204" s="18"/>
      <x:c r="V204" s="18"/>
      <x:c r="W204" s="18"/>
      <x:c r="X204" s="18"/>
      <x:c r="Y204" s="18" t="str">
        <x:f>IF(D204="","",VLOOKUP(D204,'Facilitator Key'!$A$6:$G$25,2,FALSE))</x:f>
      </x:c>
      <x:c r="Z204" s="18" t="str">
        <x:f>IF(D204="","",VLOOKUP(D204,'Facilitator Key'!$A$6:$G$25,5,FALSE))</x:f>
      </x:c>
      <x:c r="AA204" s="18" t="str">
        <x:f>IF(D204="","",VLOOKUP(D204,'Facilitator Key'!$A$6:$G$25,6,FALSE))</x:f>
      </x:c>
      <x:c r="AB204" s="18" t="str">
        <x:f>IF(V204="","",IF(OR(V204=Z204,V204=AA204),1,0))</x:f>
      </x:c>
      <x:c r="AC204" s="18" t="str">
        <x:f>IF(V204="","",IF(AND(Y204="Control",OR(V204="Escalate",V204="Defer",V204="Stop")),1,0))</x:f>
      </x:c>
      <x:c r="AD204" s="18" t="str">
        <x:f>IF(V204="","",IF(AND(V204="Proceed",OR(Z204="Escalate",Z204="Defer",Z204="Stop",AA204="Escalate",AA204="Defer",AA204="Stop")),1,0))</x:f>
      </x:c>
      <x:c r="AE204" s="18"/>
    </x:row>
  </x:sheetData>
  <x:mergeCells>
    <x:mergeCell ref="A1:AE2"/>
  </x:mergeCells>
  <x:conditionalFormatting sqref="AB5:AB204">
    <x:cfRule type="cellIs" dxfId="0" priority="1">
      <x:formula>1</x:formula>
    </x:cfRule>
    <x:cfRule type="cellIs" dxfId="1" priority="2">
      <x:formula>0</x:formula>
    </x:cfRule>
  </x:conditionalFormatting>
  <x:conditionalFormatting sqref="AC5:AC204">
    <x:cfRule type="cellIs" dxfId="2" priority="3">
      <x:formula>1</x:formula>
    </x:cfRule>
  </x:conditionalFormatting>
  <x:conditionalFormatting sqref="AD5:AD204">
    <x:cfRule type="cellIs" dxfId="3" priority="4">
      <x:formula>1</x:formula>
    </x:cfRule>
  </x:conditionalFormatting>
  <x:conditionalFormatting sqref="V5:V204">
    <x:cfRule type="expression" dxfId="4" priority="5">
      <x:formula>V5="Proceed"</x:formula>
    </x:cfRule>
    <x:cfRule type="expression" dxfId="5" priority="6">
      <x:formula>V5="Adapt"</x:formula>
    </x:cfRule>
    <x:cfRule type="expression" dxfId="6" priority="7">
      <x:formula>V5="Escalate"</x:formula>
    </x:cfRule>
    <x:cfRule type="expression" dxfId="7" priority="8">
      <x:formula>V5="Defer"</x:formula>
    </x:cfRule>
    <x:cfRule type="expression" dxfId="8" priority="9">
      <x:formula>V5="Stop"</x:formula>
    </x:cfRule>
  </x:conditionalFormatting>
  <x:dataValidations count="15">
    <x:dataValidation type="list" sqref="D5:D204">
      <x:formula1>"01,02,03,04,05,06,07,08,09,10,11,12,13,14,15,16,17,18,19,20"</x:formula1>
    </x:dataValidation>
    <x:dataValidation type="list" sqref="G5:G204">
      <x:formula1>"Clear,Qualify,Material,Critical,Not Material"</x:formula1>
    </x:dataValidation>
    <x:dataValidation type="list" sqref="I5:I204">
      <x:formula1>"Clear,Qualify,Material,Critical,Not Material"</x:formula1>
    </x:dataValidation>
    <x:dataValidation type="list" sqref="L5:L204">
      <x:formula1>"Clear,Qualify,Material,Critical,Not Material"</x:formula1>
    </x:dataValidation>
    <x:dataValidation type="list" sqref="N5:N204">
      <x:formula1>"Clear,Qualify,Material,Critical,Not Material"</x:formula1>
    </x:dataValidation>
    <x:dataValidation type="list" sqref="P5:P204">
      <x:formula1>"Clear,Qualify,Material,Critical,Not Material"</x:formula1>
    </x:dataValidation>
    <x:dataValidation type="list" sqref="H5:H204">
      <x:formula1>"Sufficient,Partial,Insufficient"</x:formula1>
    </x:dataValidation>
    <x:dataValidation type="list" sqref="J5:J204">
      <x:formula1>"Sufficient,Partial,Insufficient"</x:formula1>
    </x:dataValidation>
    <x:dataValidation type="list" sqref="M5:M204">
      <x:formula1>"Sufficient,Partial,Insufficient"</x:formula1>
    </x:dataValidation>
    <x:dataValidation type="list" sqref="O5:O204">
      <x:formula1>"Sufficient,Partial,Insufficient"</x:formula1>
    </x:dataValidation>
    <x:dataValidation type="list" sqref="Q5:Q204">
      <x:formula1>"Sufficient,Partial,Insufficient"</x:formula1>
    </x:dataValidation>
    <x:dataValidation type="list" sqref="K5:K204">
      <x:formula1>"Material,Potentially Material,Not Material"</x:formula1>
    </x:dataValidation>
    <x:dataValidation type="list" sqref="V5:V204">
      <x:formula1>"Proceed,Adapt,Escalate,Defer,Stop"</x:formula1>
    </x:dataValidation>
    <x:dataValidation type="list" sqref="AE5:AE204">
      <x:formula1>"1,2,3,4,5"</x:formula1>
    </x:dataValidation>
    <x:dataValidation type="list" sqref="B5:B204">
      <x:formula1>'Reviewer Roster'!$A$5:$A$34</x:formula1>
    </x:dataValidation>
  </x:dataValidations>
  <x:pageMargins left="0.7" right="0.7" top="0.75" bottom="0.75" header="0.3" footer="0.3"/>
  <x:tableParts count="1">
    <x:tablePart xmlns:r="http://schemas.openxmlformats.org/officeDocument/2006/relationships" r:id="R7614d6daaac2471a"/>
  </x:tableParts>
</x:worksheet>
</file>

<file path=xl/worksheets/sheet8.xml><?xml version="1.0" encoding="utf-8"?>
<x:worksheet xmlns:x="http://schemas.openxmlformats.org/spreadsheetml/2006/main">
  <x:sheetFormatPr defaultRowHeight="15"/>
  <x:cols>
    <x:col min="1" max="1" width="26" hidden="0" customWidth="1"/>
    <x:col min="2" max="2" width="18" hidden="0" customWidth="1"/>
    <x:col min="3" max="3" width="20" hidden="0" customWidth="1"/>
    <x:col min="4" max="4" width="14" hidden="0" customWidth="1"/>
    <x:col min="5" max="5" width="20" hidden="0" customWidth="1"/>
    <x:col min="6" max="6" width="20" hidden="0" customWidth="1"/>
    <x:col min="7" max="7" width="4" hidden="0" customWidth="1"/>
    <x:col min="8" max="8" width="30" hidden="0" customWidth="1"/>
    <x:col min="9" max="9" width="18" hidden="0" customWidth="1"/>
    <x:col min="10" max="10" width="54" hidden="0" customWidth="1"/>
  </x:cols>
  <x:sheetData>
    <x:row r="1">
      <x:c r="A1" s="4" t="str">
        <x:v>OTHALYX FIVE-LENS PILOT DASHBOARD</x:v>
      </x:c>
      <x:c r="B1" s="4"/>
      <x:c r="C1" s="4"/>
      <x:c r="D1" s="4"/>
      <x:c r="E1" s="4"/>
      <x:c r="F1" s="4"/>
      <x:c r="G1" s="4"/>
      <x:c r="H1" s="4"/>
      <x:c r="I1" s="4"/>
      <x:c r="J1" s="4"/>
    </x:row>
    <x:row r="2">
      <x:c r="A2" s="4"/>
      <x:c r="B2" s="4"/>
      <x:c r="C2" s="4"/>
      <x:c r="D2" s="4"/>
      <x:c r="E2" s="4"/>
      <x:c r="F2" s="4"/>
      <x:c r="G2" s="4"/>
      <x:c r="H2" s="4"/>
      <x:c r="I2" s="4"/>
      <x:c r="J2" s="4"/>
    </x:row>
    <x:row r="4">
      <x:c r="A4" s="43" t="str">
        <x:v>Pilot KPI</x:v>
      </x:c>
      <x:c r="B4" s="43" t="str">
        <x:v>Value</x:v>
      </x:c>
      <x:c r="H4" s="43" t="str">
        <x:v>Interpretation Check</x:v>
      </x:c>
      <x:c r="I4" s="43" t="str">
        <x:v>Target</x:v>
      </x:c>
      <x:c r="J4" s="43" t="str">
        <x:v>Why It Matters</x:v>
      </x:c>
    </x:row>
    <x:row r="5">
      <x:c r="A5" s="11" t="str">
        <x:v>Responses submitted</x:v>
      </x:c>
      <x:c r="B5" s="79" t="n">
        <x:f>COUNTIF('Response Log'!V5:V204,"?*")</x:f>
        <x:v>0</x:v>
      </x:c>
      <x:c r="H5" s="11" t="str">
        <x:v>Control cases (07/16/20)</x:v>
      </x:c>
      <x:c r="I5" s="11" t="str">
        <x:v>Mostly Proceed</x:v>
      </x:c>
      <x:c r="J5" s="18" t="str">
        <x:v>Detects indiscriminate skepticism / over-escalation.</x:v>
      </x:c>
    </x:row>
    <x:row r="6">
      <x:c r="A6" s="11" t="str">
        <x:v>Reviewers entered</x:v>
      </x:c>
      <x:c r="B6" s="79" t="n">
        <x:f>COUNTIF('Reviewer Roster'!A5:A34,"?*")</x:f>
        <x:v>0</x:v>
      </x:c>
      <x:c r="H6" s="11" t="str">
        <x:v>Seeded issue recall</x:v>
      </x:c>
      <x:c r="I6" s="11" t="str">
        <x:v>High</x:v>
      </x:c>
      <x:c r="J6" s="18" t="str">
        <x:v>Tests whether reviewers notice the intended decision-relevant problem.</x:v>
      </x:c>
    </x:row>
    <x:row r="7">
      <x:c r="A7" s="11" t="str">
        <x:v>Acceptable action-state rate</x:v>
      </x:c>
      <x:c r="B7" s="80" t="n">
        <x:f>IFERROR(SUM('Response Log'!AB5:AB204)/COUNT('Response Log'!AB5:AB204),0)</x:f>
        <x:v>0</x:v>
      </x:c>
      <x:c r="H7" s="11" t="str">
        <x:v>Action-state consistency</x:v>
      </x:c>
      <x:c r="I7" s="11" t="str">
        <x:v>Moderate–High</x:v>
      </x:c>
      <x:c r="J7" s="18" t="str">
        <x:v>Tests whether the framework produces usable decision guidance.</x:v>
      </x:c>
    </x:row>
    <x:row r="8">
      <x:c r="A8" s="11" t="str">
        <x:v>Control over-escalation rate</x:v>
      </x:c>
      <x:c r="B8" s="80" t="n">
        <x:f>IFERROR(SUM('Response Log'!AC5:AC204)/COUNTIF('Response Log'!Y5:Y204,"Control"),0)</x:f>
        <x:v>0</x:v>
      </x:c>
      <x:c r="H8" s="11" t="str">
        <x:v>Trust vs Context confusion</x:v>
      </x:c>
      <x:c r="I8" s="11" t="str">
        <x:v>Track</x:v>
      </x:c>
      <x:c r="J8" s="18" t="str">
        <x:v>Repeated overlap may require v0.2 construct revision.</x:v>
      </x:c>
    </x:row>
    <x:row r="9">
      <x:c r="A9" s="11" t="str">
        <x:v>Under-escalation rate</x:v>
      </x:c>
      <x:c r="B9" s="80" t="n">
        <x:f>IFERROR(SUM('Response Log'!AD5:AD204)/COUNT('Response Log'!AD5:AD204),0)</x:f>
        <x:v>0</x:v>
      </x:c>
      <x:c r="H9" s="11" t="str">
        <x:v>Context vs Culture confusion</x:v>
      </x:c>
      <x:c r="I9" s="11" t="str">
        <x:v>Track</x:v>
      </x:c>
      <x:c r="J9" s="18" t="str">
        <x:v>Helps determine when Culture adds distinct value.</x:v>
      </x:c>
    </x:row>
    <x:row r="10">
      <x:c r="A10" s="11" t="str">
        <x:v>Average review time (min)</x:v>
      </x:c>
      <x:c r="B10" s="81" t="n">
        <x:f>IFERROR(AVERAGE('Response Log'!F5:F204),0)</x:f>
        <x:v>0</x:v>
      </x:c>
      <x:c r="H10" s="11" t="str">
        <x:v>Time burden</x:v>
      </x:c>
      <x:c r="I10" s="11" t="str">
        <x:v>Acceptable</x:v>
      </x:c>
      <x:c r="J10" s="18" t="str">
        <x:v>A method that improves decisions but is unusably slow will not scale.</x:v>
      </x:c>
    </x:row>
    <x:row r="12">
      <x:c r="A12" s="43" t="str">
        <x:v>Case ID</x:v>
      </x:c>
      <x:c r="B12" s="43" t="str">
        <x:v>Type</x:v>
      </x:c>
      <x:c r="C12" s="43" t="str">
        <x:v>Expected Primary</x:v>
      </x:c>
      <x:c r="D12" s="43" t="str">
        <x:v>Responses</x:v>
      </x:c>
      <x:c r="E12" s="43" t="str">
        <x:v>Acceptable Rate</x:v>
      </x:c>
      <x:c r="F12" s="43" t="str">
        <x:v>Escalate/Defer/Stop Rate</x:v>
      </x:c>
    </x:row>
    <x:row r="13">
      <x:c r="A13" s="18" t="str">
        <x:v>01</x:v>
      </x:c>
      <x:c r="B13" s="18" t="str">
        <x:f>VLOOKUP(A13,'Facilitator Key'!$A$6:$G$25,2,FALSE)</x:f>
        <x:v>Seeded</x:v>
      </x:c>
      <x:c r="C13" s="18" t="str">
        <x:f>VLOOKUP(A13,'Facilitator Key'!$A$6:$G$25,5,FALSE)</x:f>
        <x:v>Escalate</x:v>
      </x:c>
      <x:c r="D13" s="18" t="n">
        <x:f>COUNTIF('Response Log'!$D$5:$D$204,A13)</x:f>
        <x:v>0</x:v>
      </x:c>
      <x:c r="E13" s="90" t="n">
        <x:f>IFERROR(SUMIF('Response Log'!$D$5:$D$204,A13,'Response Log'!$AB$5:$AB$204)/D13,0)</x:f>
        <x:v>0</x:v>
      </x:c>
      <x:c r="F13" s="90" t="n">
        <x:f>IFERROR((COUNTIFS('Response Log'!$D$5:$D$204,A13,'Response Log'!$V$5:$V$204,"Escalate")+COUNTIFS('Response Log'!$D$5:$D$204,A13,'Response Log'!$V$5:$V$204,"Defer")+COUNTIFS('Response Log'!$D$5:$D$204,A13,'Response Log'!$V$5:$V$204,"Stop"))/D13,0)</x:f>
        <x:v>0</x:v>
      </x:c>
    </x:row>
    <x:row r="14">
      <x:c r="A14" s="18" t="str">
        <x:v>02</x:v>
      </x:c>
      <x:c r="B14" s="18" t="str">
        <x:f>VLOOKUP(A14,'Facilitator Key'!$A$6:$G$25,2,FALSE)</x:f>
        <x:v>Seeded</x:v>
      </x:c>
      <x:c r="C14" s="18" t="str">
        <x:f>VLOOKUP(A14,'Facilitator Key'!$A$6:$G$25,5,FALSE)</x:f>
        <x:v>Adapt</x:v>
      </x:c>
      <x:c r="D14" s="18" t="n">
        <x:f>COUNTIF('Response Log'!$D$5:$D$204,A14)</x:f>
        <x:v>0</x:v>
      </x:c>
      <x:c r="E14" s="90" t="n">
        <x:f>IFERROR(SUMIF('Response Log'!$D$5:$D$204,A14,'Response Log'!$AB$5:$AB$204)/D14,0)</x:f>
        <x:v>0</x:v>
      </x:c>
      <x:c r="F14" s="90" t="n">
        <x:f>IFERROR((COUNTIFS('Response Log'!$D$5:$D$204,A14,'Response Log'!$V$5:$V$204,"Escalate")+COUNTIFS('Response Log'!$D$5:$D$204,A14,'Response Log'!$V$5:$V$204,"Defer")+COUNTIFS('Response Log'!$D$5:$D$204,A14,'Response Log'!$V$5:$V$204,"Stop"))/D14,0)</x:f>
        <x:v>0</x:v>
      </x:c>
    </x:row>
    <x:row r="15">
      <x:c r="A15" s="18" t="str">
        <x:v>03</x:v>
      </x:c>
      <x:c r="B15" s="18" t="str">
        <x:f>VLOOKUP(A15,'Facilitator Key'!$A$6:$G$25,2,FALSE)</x:f>
        <x:v>Seeded</x:v>
      </x:c>
      <x:c r="C15" s="18" t="str">
        <x:f>VLOOKUP(A15,'Facilitator Key'!$A$6:$G$25,5,FALSE)</x:f>
        <x:v>Adapt</x:v>
      </x:c>
      <x:c r="D15" s="18" t="n">
        <x:f>COUNTIF('Response Log'!$D$5:$D$204,A15)</x:f>
        <x:v>0</x:v>
      </x:c>
      <x:c r="E15" s="90" t="n">
        <x:f>IFERROR(SUMIF('Response Log'!$D$5:$D$204,A15,'Response Log'!$AB$5:$AB$204)/D15,0)</x:f>
        <x:v>0</x:v>
      </x:c>
      <x:c r="F15" s="90" t="n">
        <x:f>IFERROR((COUNTIFS('Response Log'!$D$5:$D$204,A15,'Response Log'!$V$5:$V$204,"Escalate")+COUNTIFS('Response Log'!$D$5:$D$204,A15,'Response Log'!$V$5:$V$204,"Defer")+COUNTIFS('Response Log'!$D$5:$D$204,A15,'Response Log'!$V$5:$V$204,"Stop"))/D15,0)</x:f>
        <x:v>0</x:v>
      </x:c>
    </x:row>
    <x:row r="16">
      <x:c r="A16" s="18" t="str">
        <x:v>04</x:v>
      </x:c>
      <x:c r="B16" s="18" t="str">
        <x:f>VLOOKUP(A16,'Facilitator Key'!$A$6:$G$25,2,FALSE)</x:f>
        <x:v>Seeded</x:v>
      </x:c>
      <x:c r="C16" s="18" t="str">
        <x:f>VLOOKUP(A16,'Facilitator Key'!$A$6:$G$25,5,FALSE)</x:f>
        <x:v>Adapt</x:v>
      </x:c>
      <x:c r="D16" s="18" t="n">
        <x:f>COUNTIF('Response Log'!$D$5:$D$204,A16)</x:f>
        <x:v>0</x:v>
      </x:c>
      <x:c r="E16" s="90" t="n">
        <x:f>IFERROR(SUMIF('Response Log'!$D$5:$D$204,A16,'Response Log'!$AB$5:$AB$204)/D16,0)</x:f>
        <x:v>0</x:v>
      </x:c>
      <x:c r="F16" s="90" t="n">
        <x:f>IFERROR((COUNTIFS('Response Log'!$D$5:$D$204,A16,'Response Log'!$V$5:$V$204,"Escalate")+COUNTIFS('Response Log'!$D$5:$D$204,A16,'Response Log'!$V$5:$V$204,"Defer")+COUNTIFS('Response Log'!$D$5:$D$204,A16,'Response Log'!$V$5:$V$204,"Stop"))/D16,0)</x:f>
        <x:v>0</x:v>
      </x:c>
    </x:row>
    <x:row r="17">
      <x:c r="A17" s="18" t="str">
        <x:v>05</x:v>
      </x:c>
      <x:c r="B17" s="18" t="str">
        <x:f>VLOOKUP(A17,'Facilitator Key'!$A$6:$G$25,2,FALSE)</x:f>
        <x:v>Seeded</x:v>
      </x:c>
      <x:c r="C17" s="18" t="str">
        <x:f>VLOOKUP(A17,'Facilitator Key'!$A$6:$G$25,5,FALSE)</x:f>
        <x:v>Adapt</x:v>
      </x:c>
      <x:c r="D17" s="18" t="n">
        <x:f>COUNTIF('Response Log'!$D$5:$D$204,A17)</x:f>
        <x:v>0</x:v>
      </x:c>
      <x:c r="E17" s="90" t="n">
        <x:f>IFERROR(SUMIF('Response Log'!$D$5:$D$204,A17,'Response Log'!$AB$5:$AB$204)/D17,0)</x:f>
        <x:v>0</x:v>
      </x:c>
      <x:c r="F17" s="90" t="n">
        <x:f>IFERROR((COUNTIFS('Response Log'!$D$5:$D$204,A17,'Response Log'!$V$5:$V$204,"Escalate")+COUNTIFS('Response Log'!$D$5:$D$204,A17,'Response Log'!$V$5:$V$204,"Defer")+COUNTIFS('Response Log'!$D$5:$D$204,A17,'Response Log'!$V$5:$V$204,"Stop"))/D17,0)</x:f>
        <x:v>0</x:v>
      </x:c>
    </x:row>
    <x:row r="18">
      <x:c r="A18" s="18" t="str">
        <x:v>06</x:v>
      </x:c>
      <x:c r="B18" s="18" t="str">
        <x:f>VLOOKUP(A18,'Facilitator Key'!$A$6:$G$25,2,FALSE)</x:f>
        <x:v>Seeded</x:v>
      </x:c>
      <x:c r="C18" s="18" t="str">
        <x:f>VLOOKUP(A18,'Facilitator Key'!$A$6:$G$25,5,FALSE)</x:f>
        <x:v>Escalate</x:v>
      </x:c>
      <x:c r="D18" s="18" t="n">
        <x:f>COUNTIF('Response Log'!$D$5:$D$204,A18)</x:f>
        <x:v>0</x:v>
      </x:c>
      <x:c r="E18" s="90" t="n">
        <x:f>IFERROR(SUMIF('Response Log'!$D$5:$D$204,A18,'Response Log'!$AB$5:$AB$204)/D18,0)</x:f>
        <x:v>0</x:v>
      </x:c>
      <x:c r="F18" s="90" t="n">
        <x:f>IFERROR((COUNTIFS('Response Log'!$D$5:$D$204,A18,'Response Log'!$V$5:$V$204,"Escalate")+COUNTIFS('Response Log'!$D$5:$D$204,A18,'Response Log'!$V$5:$V$204,"Defer")+COUNTIFS('Response Log'!$D$5:$D$204,A18,'Response Log'!$V$5:$V$204,"Stop"))/D18,0)</x:f>
        <x:v>0</x:v>
      </x:c>
    </x:row>
    <x:row r="19">
      <x:c r="A19" s="18" t="str">
        <x:v>07</x:v>
      </x:c>
      <x:c r="B19" s="18" t="str">
        <x:f>VLOOKUP(A19,'Facilitator Key'!$A$6:$G$25,2,FALSE)</x:f>
        <x:v>Control</x:v>
      </x:c>
      <x:c r="C19" s="18" t="str">
        <x:f>VLOOKUP(A19,'Facilitator Key'!$A$6:$G$25,5,FALSE)</x:f>
        <x:v>Proceed</x:v>
      </x:c>
      <x:c r="D19" s="18" t="n">
        <x:f>COUNTIF('Response Log'!$D$5:$D$204,A19)</x:f>
        <x:v>0</x:v>
      </x:c>
      <x:c r="E19" s="90" t="n">
        <x:f>IFERROR(SUMIF('Response Log'!$D$5:$D$204,A19,'Response Log'!$AB$5:$AB$204)/D19,0)</x:f>
        <x:v>0</x:v>
      </x:c>
      <x:c r="F19" s="90" t="n">
        <x:f>IFERROR((COUNTIFS('Response Log'!$D$5:$D$204,A19,'Response Log'!$V$5:$V$204,"Escalate")+COUNTIFS('Response Log'!$D$5:$D$204,A19,'Response Log'!$V$5:$V$204,"Defer")+COUNTIFS('Response Log'!$D$5:$D$204,A19,'Response Log'!$V$5:$V$204,"Stop"))/D19,0)</x:f>
        <x:v>0</x:v>
      </x:c>
    </x:row>
    <x:row r="20">
      <x:c r="A20" s="18" t="str">
        <x:v>08</x:v>
      </x:c>
      <x:c r="B20" s="18" t="str">
        <x:f>VLOOKUP(A20,'Facilitator Key'!$A$6:$G$25,2,FALSE)</x:f>
        <x:v>Seeded</x:v>
      </x:c>
      <x:c r="C20" s="18" t="str">
        <x:f>VLOOKUP(A20,'Facilitator Key'!$A$6:$G$25,5,FALSE)</x:f>
        <x:v>Adapt</x:v>
      </x:c>
      <x:c r="D20" s="18" t="n">
        <x:f>COUNTIF('Response Log'!$D$5:$D$204,A20)</x:f>
        <x:v>0</x:v>
      </x:c>
      <x:c r="E20" s="90" t="n">
        <x:f>IFERROR(SUMIF('Response Log'!$D$5:$D$204,A20,'Response Log'!$AB$5:$AB$204)/D20,0)</x:f>
        <x:v>0</x:v>
      </x:c>
      <x:c r="F20" s="90" t="n">
        <x:f>IFERROR((COUNTIFS('Response Log'!$D$5:$D$204,A20,'Response Log'!$V$5:$V$204,"Escalate")+COUNTIFS('Response Log'!$D$5:$D$204,A20,'Response Log'!$V$5:$V$204,"Defer")+COUNTIFS('Response Log'!$D$5:$D$204,A20,'Response Log'!$V$5:$V$204,"Stop"))/D20,0)</x:f>
        <x:v>0</x:v>
      </x:c>
    </x:row>
    <x:row r="21">
      <x:c r="A21" s="18" t="str">
        <x:v>09</x:v>
      </x:c>
      <x:c r="B21" s="18" t="str">
        <x:f>VLOOKUP(A21,'Facilitator Key'!$A$6:$G$25,2,FALSE)</x:f>
        <x:v>Seeded</x:v>
      </x:c>
      <x:c r="C21" s="18" t="str">
        <x:f>VLOOKUP(A21,'Facilitator Key'!$A$6:$G$25,5,FALSE)</x:f>
        <x:v>Defer</x:v>
      </x:c>
      <x:c r="D21" s="18" t="n">
        <x:f>COUNTIF('Response Log'!$D$5:$D$204,A21)</x:f>
        <x:v>0</x:v>
      </x:c>
      <x:c r="E21" s="90" t="n">
        <x:f>IFERROR(SUMIF('Response Log'!$D$5:$D$204,A21,'Response Log'!$AB$5:$AB$204)/D21,0)</x:f>
        <x:v>0</x:v>
      </x:c>
      <x:c r="F21" s="90" t="n">
        <x:f>IFERROR((COUNTIFS('Response Log'!$D$5:$D$204,A21,'Response Log'!$V$5:$V$204,"Escalate")+COUNTIFS('Response Log'!$D$5:$D$204,A21,'Response Log'!$V$5:$V$204,"Defer")+COUNTIFS('Response Log'!$D$5:$D$204,A21,'Response Log'!$V$5:$V$204,"Stop"))/D21,0)</x:f>
        <x:v>0</x:v>
      </x:c>
    </x:row>
    <x:row r="22">
      <x:c r="A22" s="18" t="str">
        <x:v>10</x:v>
      </x:c>
      <x:c r="B22" s="18" t="str">
        <x:f>VLOOKUP(A22,'Facilitator Key'!$A$6:$G$25,2,FALSE)</x:f>
        <x:v>Seeded</x:v>
      </x:c>
      <x:c r="C22" s="18" t="str">
        <x:f>VLOOKUP(A22,'Facilitator Key'!$A$6:$G$25,5,FALSE)</x:f>
        <x:v>Defer</x:v>
      </x:c>
      <x:c r="D22" s="18" t="n">
        <x:f>COUNTIF('Response Log'!$D$5:$D$204,A22)</x:f>
        <x:v>0</x:v>
      </x:c>
      <x:c r="E22" s="90" t="n">
        <x:f>IFERROR(SUMIF('Response Log'!$D$5:$D$204,A22,'Response Log'!$AB$5:$AB$204)/D22,0)</x:f>
        <x:v>0</x:v>
      </x:c>
      <x:c r="F22" s="90" t="n">
        <x:f>IFERROR((COUNTIFS('Response Log'!$D$5:$D$204,A22,'Response Log'!$V$5:$V$204,"Escalate")+COUNTIFS('Response Log'!$D$5:$D$204,A22,'Response Log'!$V$5:$V$204,"Defer")+COUNTIFS('Response Log'!$D$5:$D$204,A22,'Response Log'!$V$5:$V$204,"Stop"))/D22,0)</x:f>
        <x:v>0</x:v>
      </x:c>
    </x:row>
    <x:row r="23">
      <x:c r="A23" s="18" t="str">
        <x:v>11</x:v>
      </x:c>
      <x:c r="B23" s="18" t="str">
        <x:f>VLOOKUP(A23,'Facilitator Key'!$A$6:$G$25,2,FALSE)</x:f>
        <x:v>Seeded</x:v>
      </x:c>
      <x:c r="C23" s="18" t="str">
        <x:f>VLOOKUP(A23,'Facilitator Key'!$A$6:$G$25,5,FALSE)</x:f>
        <x:v>Adapt</x:v>
      </x:c>
      <x:c r="D23" s="18" t="n">
        <x:f>COUNTIF('Response Log'!$D$5:$D$204,A23)</x:f>
        <x:v>0</x:v>
      </x:c>
      <x:c r="E23" s="90" t="n">
        <x:f>IFERROR(SUMIF('Response Log'!$D$5:$D$204,A23,'Response Log'!$AB$5:$AB$204)/D23,0)</x:f>
        <x:v>0</x:v>
      </x:c>
      <x:c r="F23" s="90" t="n">
        <x:f>IFERROR((COUNTIFS('Response Log'!$D$5:$D$204,A23,'Response Log'!$V$5:$V$204,"Escalate")+COUNTIFS('Response Log'!$D$5:$D$204,A23,'Response Log'!$V$5:$V$204,"Defer")+COUNTIFS('Response Log'!$D$5:$D$204,A23,'Response Log'!$V$5:$V$204,"Stop"))/D23,0)</x:f>
        <x:v>0</x:v>
      </x:c>
    </x:row>
    <x:row r="24">
      <x:c r="A24" s="18" t="str">
        <x:v>12</x:v>
      </x:c>
      <x:c r="B24" s="18" t="str">
        <x:f>VLOOKUP(A24,'Facilitator Key'!$A$6:$G$25,2,FALSE)</x:f>
        <x:v>Seeded</x:v>
      </x:c>
      <x:c r="C24" s="18" t="str">
        <x:f>VLOOKUP(A24,'Facilitator Key'!$A$6:$G$25,5,FALSE)</x:f>
        <x:v>Escalate</x:v>
      </x:c>
      <x:c r="D24" s="18" t="n">
        <x:f>COUNTIF('Response Log'!$D$5:$D$204,A24)</x:f>
        <x:v>0</x:v>
      </x:c>
      <x:c r="E24" s="90" t="n">
        <x:f>IFERROR(SUMIF('Response Log'!$D$5:$D$204,A24,'Response Log'!$AB$5:$AB$204)/D24,0)</x:f>
        <x:v>0</x:v>
      </x:c>
      <x:c r="F24" s="90" t="n">
        <x:f>IFERROR((COUNTIFS('Response Log'!$D$5:$D$204,A24,'Response Log'!$V$5:$V$204,"Escalate")+COUNTIFS('Response Log'!$D$5:$D$204,A24,'Response Log'!$V$5:$V$204,"Defer")+COUNTIFS('Response Log'!$D$5:$D$204,A24,'Response Log'!$V$5:$V$204,"Stop"))/D24,0)</x:f>
        <x:v>0</x:v>
      </x:c>
    </x:row>
    <x:row r="25">
      <x:c r="A25" s="18" t="str">
        <x:v>13</x:v>
      </x:c>
      <x:c r="B25" s="18" t="str">
        <x:f>VLOOKUP(A25,'Facilitator Key'!$A$6:$G$25,2,FALSE)</x:f>
        <x:v>Seeded</x:v>
      </x:c>
      <x:c r="C25" s="18" t="str">
        <x:f>VLOOKUP(A25,'Facilitator Key'!$A$6:$G$25,5,FALSE)</x:f>
        <x:v>Adapt</x:v>
      </x:c>
      <x:c r="D25" s="18" t="n">
        <x:f>COUNTIF('Response Log'!$D$5:$D$204,A25)</x:f>
        <x:v>0</x:v>
      </x:c>
      <x:c r="E25" s="90" t="n">
        <x:f>IFERROR(SUMIF('Response Log'!$D$5:$D$204,A25,'Response Log'!$AB$5:$AB$204)/D25,0)</x:f>
        <x:v>0</x:v>
      </x:c>
      <x:c r="F25" s="90" t="n">
        <x:f>IFERROR((COUNTIFS('Response Log'!$D$5:$D$204,A25,'Response Log'!$V$5:$V$204,"Escalate")+COUNTIFS('Response Log'!$D$5:$D$204,A25,'Response Log'!$V$5:$V$204,"Defer")+COUNTIFS('Response Log'!$D$5:$D$204,A25,'Response Log'!$V$5:$V$204,"Stop"))/D25,0)</x:f>
        <x:v>0</x:v>
      </x:c>
    </x:row>
    <x:row r="26">
      <x:c r="A26" s="18" t="str">
        <x:v>14</x:v>
      </x:c>
      <x:c r="B26" s="18" t="str">
        <x:f>VLOOKUP(A26,'Facilitator Key'!$A$6:$G$25,2,FALSE)</x:f>
        <x:v>Seeded</x:v>
      </x:c>
      <x:c r="C26" s="18" t="str">
        <x:f>VLOOKUP(A26,'Facilitator Key'!$A$6:$G$25,5,FALSE)</x:f>
        <x:v>Adapt</x:v>
      </x:c>
      <x:c r="D26" s="18" t="n">
        <x:f>COUNTIF('Response Log'!$D$5:$D$204,A26)</x:f>
        <x:v>0</x:v>
      </x:c>
      <x:c r="E26" s="90" t="n">
        <x:f>IFERROR(SUMIF('Response Log'!$D$5:$D$204,A26,'Response Log'!$AB$5:$AB$204)/D26,0)</x:f>
        <x:v>0</x:v>
      </x:c>
      <x:c r="F26" s="90" t="n">
        <x:f>IFERROR((COUNTIFS('Response Log'!$D$5:$D$204,A26,'Response Log'!$V$5:$V$204,"Escalate")+COUNTIFS('Response Log'!$D$5:$D$204,A26,'Response Log'!$V$5:$V$204,"Defer")+COUNTIFS('Response Log'!$D$5:$D$204,A26,'Response Log'!$V$5:$V$204,"Stop"))/D26,0)</x:f>
        <x:v>0</x:v>
      </x:c>
    </x:row>
    <x:row r="27">
      <x:c r="A27" s="18" t="str">
        <x:v>15</x:v>
      </x:c>
      <x:c r="B27" s="18" t="str">
        <x:f>VLOOKUP(A27,'Facilitator Key'!$A$6:$G$25,2,FALSE)</x:f>
        <x:v>Seeded</x:v>
      </x:c>
      <x:c r="C27" s="18" t="str">
        <x:f>VLOOKUP(A27,'Facilitator Key'!$A$6:$G$25,5,FALSE)</x:f>
        <x:v>Adapt</x:v>
      </x:c>
      <x:c r="D27" s="18" t="n">
        <x:f>COUNTIF('Response Log'!$D$5:$D$204,A27)</x:f>
        <x:v>0</x:v>
      </x:c>
      <x:c r="E27" s="90" t="n">
        <x:f>IFERROR(SUMIF('Response Log'!$D$5:$D$204,A27,'Response Log'!$AB$5:$AB$204)/D27,0)</x:f>
        <x:v>0</x:v>
      </x:c>
      <x:c r="F27" s="90" t="n">
        <x:f>IFERROR((COUNTIFS('Response Log'!$D$5:$D$204,A27,'Response Log'!$V$5:$V$204,"Escalate")+COUNTIFS('Response Log'!$D$5:$D$204,A27,'Response Log'!$V$5:$V$204,"Defer")+COUNTIFS('Response Log'!$D$5:$D$204,A27,'Response Log'!$V$5:$V$204,"Stop"))/D27,0)</x:f>
        <x:v>0</x:v>
      </x:c>
    </x:row>
    <x:row r="28">
      <x:c r="A28" s="18" t="str">
        <x:v>16</x:v>
      </x:c>
      <x:c r="B28" s="18" t="str">
        <x:f>VLOOKUP(A28,'Facilitator Key'!$A$6:$G$25,2,FALSE)</x:f>
        <x:v>Control</x:v>
      </x:c>
      <x:c r="C28" s="18" t="str">
        <x:f>VLOOKUP(A28,'Facilitator Key'!$A$6:$G$25,5,FALSE)</x:f>
        <x:v>Proceed</x:v>
      </x:c>
      <x:c r="D28" s="18" t="n">
        <x:f>COUNTIF('Response Log'!$D$5:$D$204,A28)</x:f>
        <x:v>0</x:v>
      </x:c>
      <x:c r="E28" s="90" t="n">
        <x:f>IFERROR(SUMIF('Response Log'!$D$5:$D$204,A28,'Response Log'!$AB$5:$AB$204)/D28,0)</x:f>
        <x:v>0</x:v>
      </x:c>
      <x:c r="F28" s="90" t="n">
        <x:f>IFERROR((COUNTIFS('Response Log'!$D$5:$D$204,A28,'Response Log'!$V$5:$V$204,"Escalate")+COUNTIFS('Response Log'!$D$5:$D$204,A28,'Response Log'!$V$5:$V$204,"Defer")+COUNTIFS('Response Log'!$D$5:$D$204,A28,'Response Log'!$V$5:$V$204,"Stop"))/D28,0)</x:f>
        <x:v>0</x:v>
      </x:c>
    </x:row>
    <x:row r="29">
      <x:c r="A29" s="18" t="str">
        <x:v>17</x:v>
      </x:c>
      <x:c r="B29" s="18" t="str">
        <x:f>VLOOKUP(A29,'Facilitator Key'!$A$6:$G$25,2,FALSE)</x:f>
        <x:v>Seeded</x:v>
      </x:c>
      <x:c r="C29" s="18" t="str">
        <x:f>VLOOKUP(A29,'Facilitator Key'!$A$6:$G$25,5,FALSE)</x:f>
        <x:v>Adapt</x:v>
      </x:c>
      <x:c r="D29" s="18" t="n">
        <x:f>COUNTIF('Response Log'!$D$5:$D$204,A29)</x:f>
        <x:v>0</x:v>
      </x:c>
      <x:c r="E29" s="90" t="n">
        <x:f>IFERROR(SUMIF('Response Log'!$D$5:$D$204,A29,'Response Log'!$AB$5:$AB$204)/D29,0)</x:f>
        <x:v>0</x:v>
      </x:c>
      <x:c r="F29" s="90" t="n">
        <x:f>IFERROR((COUNTIFS('Response Log'!$D$5:$D$204,A29,'Response Log'!$V$5:$V$204,"Escalate")+COUNTIFS('Response Log'!$D$5:$D$204,A29,'Response Log'!$V$5:$V$204,"Defer")+COUNTIFS('Response Log'!$D$5:$D$204,A29,'Response Log'!$V$5:$V$204,"Stop"))/D29,0)</x:f>
        <x:v>0</x:v>
      </x:c>
    </x:row>
    <x:row r="30">
      <x:c r="A30" s="18" t="str">
        <x:v>18</x:v>
      </x:c>
      <x:c r="B30" s="18" t="str">
        <x:f>VLOOKUP(A30,'Facilitator Key'!$A$6:$G$25,2,FALSE)</x:f>
        <x:v>Seeded</x:v>
      </x:c>
      <x:c r="C30" s="18" t="str">
        <x:f>VLOOKUP(A30,'Facilitator Key'!$A$6:$G$25,5,FALSE)</x:f>
        <x:v>Escalate</x:v>
      </x:c>
      <x:c r="D30" s="18" t="n">
        <x:f>COUNTIF('Response Log'!$D$5:$D$204,A30)</x:f>
        <x:v>0</x:v>
      </x:c>
      <x:c r="E30" s="90" t="n">
        <x:f>IFERROR(SUMIF('Response Log'!$D$5:$D$204,A30,'Response Log'!$AB$5:$AB$204)/D30,0)</x:f>
        <x:v>0</x:v>
      </x:c>
      <x:c r="F30" s="90" t="n">
        <x:f>IFERROR((COUNTIFS('Response Log'!$D$5:$D$204,A30,'Response Log'!$V$5:$V$204,"Escalate")+COUNTIFS('Response Log'!$D$5:$D$204,A30,'Response Log'!$V$5:$V$204,"Defer")+COUNTIFS('Response Log'!$D$5:$D$204,A30,'Response Log'!$V$5:$V$204,"Stop"))/D30,0)</x:f>
        <x:v>0</x:v>
      </x:c>
    </x:row>
    <x:row r="31">
      <x:c r="A31" s="18" t="str">
        <x:v>19</x:v>
      </x:c>
      <x:c r="B31" s="18" t="str">
        <x:f>VLOOKUP(A31,'Facilitator Key'!$A$6:$G$25,2,FALSE)</x:f>
        <x:v>Seeded</x:v>
      </x:c>
      <x:c r="C31" s="18" t="str">
        <x:f>VLOOKUP(A31,'Facilitator Key'!$A$6:$G$25,5,FALSE)</x:f>
        <x:v>Adapt</x:v>
      </x:c>
      <x:c r="D31" s="18" t="n">
        <x:f>COUNTIF('Response Log'!$D$5:$D$204,A31)</x:f>
        <x:v>0</x:v>
      </x:c>
      <x:c r="E31" s="90" t="n">
        <x:f>IFERROR(SUMIF('Response Log'!$D$5:$D$204,A31,'Response Log'!$AB$5:$AB$204)/D31,0)</x:f>
        <x:v>0</x:v>
      </x:c>
      <x:c r="F31" s="90" t="n">
        <x:f>IFERROR((COUNTIFS('Response Log'!$D$5:$D$204,A31,'Response Log'!$V$5:$V$204,"Escalate")+COUNTIFS('Response Log'!$D$5:$D$204,A31,'Response Log'!$V$5:$V$204,"Defer")+COUNTIFS('Response Log'!$D$5:$D$204,A31,'Response Log'!$V$5:$V$204,"Stop"))/D31,0)</x:f>
        <x:v>0</x:v>
      </x:c>
    </x:row>
    <x:row r="32">
      <x:c r="A32" s="18" t="str">
        <x:v>20</x:v>
      </x:c>
      <x:c r="B32" s="18" t="str">
        <x:f>VLOOKUP(A32,'Facilitator Key'!$A$6:$G$25,2,FALSE)</x:f>
        <x:v>Control</x:v>
      </x:c>
      <x:c r="C32" s="18" t="str">
        <x:f>VLOOKUP(A32,'Facilitator Key'!$A$6:$G$25,5,FALSE)</x:f>
        <x:v>Proceed</x:v>
      </x:c>
      <x:c r="D32" s="18" t="n">
        <x:f>COUNTIF('Response Log'!$D$5:$D$204,A32)</x:f>
        <x:v>0</x:v>
      </x:c>
      <x:c r="E32" s="90" t="n">
        <x:f>IFERROR(SUMIF('Response Log'!$D$5:$D$204,A32,'Response Log'!$AB$5:$AB$204)/D32,0)</x:f>
        <x:v>0</x:v>
      </x:c>
      <x:c r="F32" s="90" t="n">
        <x:f>IFERROR((COUNTIFS('Response Log'!$D$5:$D$204,A32,'Response Log'!$V$5:$V$204,"Escalate")+COUNTIFS('Response Log'!$D$5:$D$204,A32,'Response Log'!$V$5:$V$204,"Defer")+COUNTIFS('Response Log'!$D$5:$D$204,A32,'Response Log'!$V$5:$V$204,"Stop"))/D32,0)</x:f>
        <x:v>0</x:v>
      </x:c>
    </x:row>
  </x:sheetData>
  <x:mergeCells>
    <x:mergeCell ref="A1:J2"/>
  </x:mergeCells>
  <x:conditionalFormatting sqref="E13:E32">
    <x:cfRule type="colorScale" priority="1">
      <x:colorScale>
        <x:cfvo type="min"/>
        <x:cfvo type="percentile" val="50"/>
        <x:cfvo type="max"/>
        <x:color rgb="FFEED6D3"/>
        <x:color rgb="FFF2E4C7"/>
        <x:color rgb="FFDCE8DE"/>
      </x:colorScale>
    </x:cfRule>
  </x:conditionalFormatting>
  <x:pageMargins left="0.7" right="0.7" top="0.75" bottom="0.75" header="0.3" footer="0.3"/>
  <x:drawing xmlns:r="http://schemas.openxmlformats.org/officeDocument/2006/relationships" r:id="R63aa711e7d2e4759"/>
</x:worksheet>
</file>